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450" windowHeight="9705"/>
  </bookViews>
  <sheets>
    <sheet name="დეტალური" sheetId="1" r:id="rId1"/>
  </sheets>
  <definedNames>
    <definedName name="_xlnm._FilterDatabase" localSheetId="0" hidden="1">დეტალური!$B$5:$P$85</definedName>
    <definedName name="_xlnm.Print_Area" localSheetId="0">დეტალური!$A$1:$U$119</definedName>
  </definedNames>
  <calcPr calcId="162913"/>
</workbook>
</file>

<file path=xl/calcChain.xml><?xml version="1.0" encoding="utf-8"?>
<calcChain xmlns="http://schemas.openxmlformats.org/spreadsheetml/2006/main">
  <c r="K78" i="1" l="1"/>
  <c r="N116" i="1" l="1"/>
  <c r="N115" i="1"/>
  <c r="N114" i="1"/>
  <c r="N113" i="1"/>
  <c r="N112" i="1"/>
  <c r="L111" i="1"/>
  <c r="K111" i="1"/>
  <c r="I107" i="1"/>
  <c r="G107" i="1"/>
  <c r="K102" i="1"/>
  <c r="N94" i="1"/>
  <c r="N107" i="1" l="1"/>
  <c r="N117" i="1" s="1"/>
  <c r="N81" i="1"/>
  <c r="N79" i="1"/>
  <c r="N80" i="1"/>
  <c r="N78" i="1"/>
  <c r="N50" i="1"/>
  <c r="N43" i="1"/>
  <c r="N21" i="1"/>
  <c r="N14" i="1"/>
  <c r="N13" i="1"/>
  <c r="N6" i="1"/>
  <c r="N7" i="1"/>
  <c r="N8" i="1"/>
  <c r="N9" i="1"/>
  <c r="N10" i="1"/>
  <c r="N11" i="1"/>
  <c r="N12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84" i="1" l="1"/>
</calcChain>
</file>

<file path=xl/sharedStrings.xml><?xml version="1.0" encoding="utf-8"?>
<sst xmlns="http://schemas.openxmlformats.org/spreadsheetml/2006/main" count="876" uniqueCount="362">
  <si>
    <t>მივლინება ქვეყნის შიგნით         22021</t>
  </si>
  <si>
    <t>თანამდებობა</t>
  </si>
  <si>
    <t>ბრძანების ნომერი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</si>
  <si>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</si>
  <si>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</si>
  <si>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</si>
  <si>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</si>
  <si>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</si>
  <si>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</si>
  <si>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</si>
  <si>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</si>
  <si>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კომენტარი</t>
  </si>
  <si>
    <t>დანიშნულების  პუნქტი</t>
  </si>
  <si>
    <t>მივლინება ქვეყნის შიგნით</t>
  </si>
  <si>
    <t>სამმართველოს უფროსი</t>
  </si>
  <si>
    <t>ლია გიგაური</t>
  </si>
  <si>
    <t>მინისტრის მოადგილე</t>
  </si>
  <si>
    <t>ნათელა პაპავა</t>
  </si>
  <si>
    <t>თელავი</t>
  </si>
  <si>
    <t>გორი</t>
  </si>
  <si>
    <t>ბათუმი</t>
  </si>
  <si>
    <t>ქუთაისი</t>
  </si>
  <si>
    <t>მინისტრი</t>
  </si>
  <si>
    <t>ნატო ასათიანი</t>
  </si>
  <si>
    <t>ალექსანდრე ჯეჯელავა</t>
  </si>
  <si>
    <t>თამარ მალაზონია</t>
  </si>
  <si>
    <t>ვალერიან გობრონიძე</t>
  </si>
  <si>
    <t>დავით ლომინაშვილი</t>
  </si>
  <si>
    <t>დეპარტამენტის უფროსის მოადგილე</t>
  </si>
  <si>
    <t>მივლინება ქვეყნის გარეთ</t>
  </si>
  <si>
    <t>თამარ ესაკია სალიბეგაშვილი</t>
  </si>
  <si>
    <t>მარიკა ზაქარეიშვილი</t>
  </si>
  <si>
    <t>საგარეჯო</t>
  </si>
  <si>
    <t>ნინო ნანიკაშვილი</t>
  </si>
  <si>
    <t>ეკატერინე დგებუაძე</t>
  </si>
  <si>
    <t>ეკატერინე ხუციშვილი</t>
  </si>
  <si>
    <t>ქობულეთი</t>
  </si>
  <si>
    <t>კახა ხანდოლიშვილი</t>
  </si>
  <si>
    <t>თამაზ ბახტაძე</t>
  </si>
  <si>
    <t>ირინე წეროძე</t>
  </si>
  <si>
    <t>ზურაბ გეგუჩაძე</t>
  </si>
  <si>
    <t>თამარ მიქაბერიძე</t>
  </si>
  <si>
    <t>კაჭრეთი</t>
  </si>
  <si>
    <t>ფოთი</t>
  </si>
  <si>
    <t>ქეთევან ნატრიაშვილი</t>
  </si>
  <si>
    <t>ონი</t>
  </si>
  <si>
    <t>ამბროლაური</t>
  </si>
  <si>
    <t>27.06.2017</t>
  </si>
  <si>
    <t>ნანა კილასონია</t>
  </si>
  <si>
    <t>თამარ სამხარაძე</t>
  </si>
  <si>
    <t>996948</t>
  </si>
  <si>
    <t>2/კ-904</t>
  </si>
  <si>
    <t>2/კ-886</t>
  </si>
  <si>
    <t>2/კ-894</t>
  </si>
  <si>
    <t>2/კ-853</t>
  </si>
  <si>
    <t>2/კ-956</t>
  </si>
  <si>
    <t>2/კ-969</t>
  </si>
  <si>
    <t>2/კ-994</t>
  </si>
  <si>
    <t>2/კ-1048</t>
  </si>
  <si>
    <t>2/კ-971</t>
  </si>
  <si>
    <t>2/კ-1004</t>
  </si>
  <si>
    <t>878470</t>
  </si>
  <si>
    <t>868259</t>
  </si>
  <si>
    <t>879163</t>
  </si>
  <si>
    <t>868519</t>
  </si>
  <si>
    <t>870034</t>
  </si>
  <si>
    <t>888707</t>
  </si>
  <si>
    <t>901550</t>
  </si>
  <si>
    <t>906983</t>
  </si>
  <si>
    <t>923149</t>
  </si>
  <si>
    <t>922947</t>
  </si>
  <si>
    <t>925188</t>
  </si>
  <si>
    <t>923434</t>
  </si>
  <si>
    <t>997708</t>
  </si>
  <si>
    <t>2/კ-955</t>
  </si>
  <si>
    <t>2/კ-970</t>
  </si>
  <si>
    <t>2/კ-957</t>
  </si>
  <si>
    <t>930187</t>
  </si>
  <si>
    <t>930335</t>
  </si>
  <si>
    <t>951590</t>
  </si>
  <si>
    <t>975008</t>
  </si>
  <si>
    <t>955398</t>
  </si>
  <si>
    <t>948699</t>
  </si>
  <si>
    <t>954975</t>
  </si>
  <si>
    <t>955117</t>
  </si>
  <si>
    <t>976320</t>
  </si>
  <si>
    <t>976955</t>
  </si>
  <si>
    <t>968294</t>
  </si>
  <si>
    <t>950340</t>
  </si>
  <si>
    <t>985482</t>
  </si>
  <si>
    <t>997971</t>
  </si>
  <si>
    <t>991290</t>
  </si>
  <si>
    <t>1022143</t>
  </si>
  <si>
    <t>1083596</t>
  </si>
  <si>
    <t>1084022</t>
  </si>
  <si>
    <t>1127762</t>
  </si>
  <si>
    <t>1127437</t>
  </si>
  <si>
    <t>1132187</t>
  </si>
  <si>
    <t>1137816</t>
  </si>
  <si>
    <t>1118609</t>
  </si>
  <si>
    <t>1165960</t>
  </si>
  <si>
    <t>ქარელი, ბათუმი</t>
  </si>
  <si>
    <t>ქ.გორი,კასპი,ქარელი,ხაშური</t>
  </si>
  <si>
    <t>ახალქალაქი</t>
  </si>
  <si>
    <t>ზუგდიდი, მესტია</t>
  </si>
  <si>
    <t>წყალტუბო, ქობულეთი</t>
  </si>
  <si>
    <t>ზუგდიდი, ანაკლია</t>
  </si>
  <si>
    <t>გუდაური</t>
  </si>
  <si>
    <t>ციხისძირი</t>
  </si>
  <si>
    <t>ბათუმი, ქობულეთი</t>
  </si>
  <si>
    <t>ქობულეთი ბათუმი</t>
  </si>
  <si>
    <t>ხაშური</t>
  </si>
  <si>
    <t>ტყიბული</t>
  </si>
  <si>
    <t>დეპარტამენტის უფროსის მოადგილე  (I სტრუქტურული ერთეულის ხელმძღვანელის მოადგილე  2.1)</t>
  </si>
  <si>
    <t>სამმართველოს უფროსი (II სტრუქტურული ერთეულის ხელმძღვანელი 2.2)</t>
  </si>
  <si>
    <t>დეპარტამენტის უფროსი  (1 სტრუქტურული ერთეულის ხელმძღვანელი 1.1)</t>
  </si>
  <si>
    <t>დეპარტამენტის უფროსის მოადგილე, სტუდენტთა სოციალური ხელშეწყობის სამმართველოს უფროსი (1 სტრუქტურული ერთეულის ხელმძღვანელის მოადგილე  2.1</t>
  </si>
  <si>
    <t>მინისტრის 1 მოადგილე</t>
  </si>
  <si>
    <t>20.09.2017</t>
  </si>
  <si>
    <t>22.09.2017</t>
  </si>
  <si>
    <t>27.09.2017</t>
  </si>
  <si>
    <t>31.08.2017</t>
  </si>
  <si>
    <t>03.07.2017</t>
  </si>
  <si>
    <t>03.07.2018</t>
  </si>
  <si>
    <t>03.07.2019</t>
  </si>
  <si>
    <t>12.07.2017</t>
  </si>
  <si>
    <t>30.06.2017</t>
  </si>
  <si>
    <t>14.07.2017</t>
  </si>
  <si>
    <t>25.07.2017</t>
  </si>
  <si>
    <t>11.07.2017</t>
  </si>
  <si>
    <t>21.07.2017</t>
  </si>
  <si>
    <t>17.07.2017</t>
  </si>
  <si>
    <t>27.07.2017</t>
  </si>
  <si>
    <t>31.07.2017</t>
  </si>
  <si>
    <t>02.08.2017</t>
  </si>
  <si>
    <t>03.08.2017</t>
  </si>
  <si>
    <t>02.07.2017</t>
  </si>
  <si>
    <t>09.08.2017</t>
  </si>
  <si>
    <t>09.08.2021</t>
  </si>
  <si>
    <t>09.08.2023</t>
  </si>
  <si>
    <t>09.08.2025</t>
  </si>
  <si>
    <t>09.08.2026</t>
  </si>
  <si>
    <t>10.08.2017</t>
  </si>
  <si>
    <t>16.08.2017</t>
  </si>
  <si>
    <t>17.08.2017</t>
  </si>
  <si>
    <t>24.08.2017</t>
  </si>
  <si>
    <t>29.08.2017</t>
  </si>
  <si>
    <t>25.08.2017</t>
  </si>
  <si>
    <t>22.08.2017</t>
  </si>
  <si>
    <t>06.09.2017</t>
  </si>
  <si>
    <t>15.09.2017</t>
  </si>
  <si>
    <t>18.09.2018</t>
  </si>
  <si>
    <t>21.09.2017</t>
  </si>
  <si>
    <t>N</t>
  </si>
  <si>
    <t>ბრძანების თარიღი     (რიცხ. თვე. წელი)</t>
  </si>
  <si>
    <t>35</t>
  </si>
  <si>
    <t>დეპარტამენტის უფროსი</t>
  </si>
  <si>
    <t>2/კ-482</t>
  </si>
  <si>
    <t>12.04.2017</t>
  </si>
  <si>
    <t>პოლონეთის რესპუბლიკა</t>
  </si>
  <si>
    <t>2/კ-833</t>
  </si>
  <si>
    <t>22.06.2017</t>
  </si>
  <si>
    <t>აზერბაიჯანი, ქ. ბაქო</t>
  </si>
  <si>
    <t>2/კ-879</t>
  </si>
  <si>
    <t>გერმანია, ქ. ბონი</t>
  </si>
  <si>
    <t>2/კ-878</t>
  </si>
  <si>
    <t>ავსტრია, ქ. ვენა</t>
  </si>
  <si>
    <t>2/კ-900</t>
  </si>
  <si>
    <t>2/კ-906</t>
  </si>
  <si>
    <t>04.07.2017</t>
  </si>
  <si>
    <t>2/კ-905</t>
  </si>
  <si>
    <t>2/კ-893</t>
  </si>
  <si>
    <t>ყირგიზეთის რესპუბლიკა</t>
  </si>
  <si>
    <t>53</t>
  </si>
  <si>
    <t>55</t>
  </si>
  <si>
    <t>2/კ-1046</t>
  </si>
  <si>
    <t>კორეის სახალხო რესსპუბლიკა</t>
  </si>
  <si>
    <t>887235</t>
  </si>
  <si>
    <t>28.07.2017</t>
  </si>
  <si>
    <t>საფრანგეთი, ქ. პარიზი</t>
  </si>
  <si>
    <t>60</t>
  </si>
  <si>
    <t>მარიამ ჩიქობავა</t>
  </si>
  <si>
    <t>61</t>
  </si>
  <si>
    <t>901408</t>
  </si>
  <si>
    <t>ირანის ისლამური რესპუბლიკა</t>
  </si>
  <si>
    <t>975334</t>
  </si>
  <si>
    <t>შვეიცარია</t>
  </si>
  <si>
    <t>974200</t>
  </si>
  <si>
    <t>66</t>
  </si>
  <si>
    <t>გერმანია, ქ. ბერლინი</t>
  </si>
  <si>
    <t>981815</t>
  </si>
  <si>
    <t>ესტონეთი</t>
  </si>
  <si>
    <t>ბელარუსი</t>
  </si>
  <si>
    <t>18.09.2017</t>
  </si>
  <si>
    <t>32 01 01 სახელმწიფო პოლიტიკის შემუშავების პროგრამის ×არგლებში 2017 წლის  III  კვარტლის მივლინებები</t>
  </si>
  <si>
    <t>მივლინება ქვეყნის გარეთ         22022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</si>
  <si>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</si>
  <si>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</si>
  <si>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</si>
  <si>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</si>
  <si>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</si>
  <si>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</si>
  <si>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</si>
  <si>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</si>
  <si>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</si>
  <si>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</si>
  <si>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</si>
  <si>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</si>
  <si>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</si>
  <si>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</si>
  <si>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</si>
  <si>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</si>
  <si>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</si>
  <si>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</si>
  <si>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</si>
  <si>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</si>
  <si>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</si>
  <si>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</si>
  <si>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</si>
  <si>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</si>
  <si>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</si>
  <si>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</si>
  <si>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</si>
  <si>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</si>
  <si>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</si>
  <si>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40</t>
  </si>
  <si>
    <t>41</t>
  </si>
  <si>
    <t>42</t>
  </si>
  <si>
    <t>68</t>
  </si>
  <si>
    <t>69</t>
  </si>
  <si>
    <t>70</t>
  </si>
  <si>
    <t>71</t>
  </si>
  <si>
    <t>72</t>
  </si>
  <si>
    <t>75</t>
  </si>
  <si>
    <t>78</t>
  </si>
  <si>
    <t>90</t>
  </si>
  <si>
    <t>91</t>
  </si>
  <si>
    <t>92</t>
  </si>
  <si>
    <t>93</t>
  </si>
  <si>
    <t>96</t>
  </si>
  <si>
    <t>104</t>
  </si>
  <si>
    <t>106</t>
  </si>
  <si>
    <t>112</t>
  </si>
  <si>
    <t>116</t>
  </si>
  <si>
    <t>118</t>
  </si>
  <si>
    <t>120</t>
  </si>
  <si>
    <t>121</t>
  </si>
  <si>
    <t>128</t>
  </si>
  <si>
    <t>129</t>
  </si>
  <si>
    <t>136</t>
  </si>
  <si>
    <t>139</t>
  </si>
  <si>
    <t>140</t>
  </si>
  <si>
    <t>144</t>
  </si>
  <si>
    <t>145</t>
  </si>
  <si>
    <t>146</t>
  </si>
  <si>
    <t>147</t>
  </si>
  <si>
    <t>163</t>
  </si>
  <si>
    <t>164</t>
  </si>
  <si>
    <t>165</t>
  </si>
  <si>
    <t>173</t>
  </si>
  <si>
    <t>174</t>
  </si>
  <si>
    <t>175</t>
  </si>
  <si>
    <t>177</t>
  </si>
  <si>
    <t>178</t>
  </si>
  <si>
    <t>183</t>
  </si>
  <si>
    <t>185</t>
  </si>
  <si>
    <t>190</t>
  </si>
  <si>
    <t>195</t>
  </si>
  <si>
    <t>196</t>
  </si>
  <si>
    <t>197</t>
  </si>
  <si>
    <t>199</t>
  </si>
  <si>
    <t>202</t>
  </si>
  <si>
    <t>203</t>
  </si>
  <si>
    <t>211</t>
  </si>
  <si>
    <t>212</t>
  </si>
  <si>
    <t>215</t>
  </si>
  <si>
    <t>216</t>
  </si>
  <si>
    <t>227</t>
  </si>
  <si>
    <t>228</t>
  </si>
  <si>
    <t>245</t>
  </si>
  <si>
    <t>246</t>
  </si>
  <si>
    <t>249</t>
  </si>
  <si>
    <t>253</t>
  </si>
  <si>
    <t>257</t>
  </si>
  <si>
    <t>266</t>
  </si>
  <si>
    <t>269</t>
  </si>
  <si>
    <t>272</t>
  </si>
  <si>
    <t>273</t>
  </si>
  <si>
    <t>274</t>
  </si>
  <si>
    <t>275</t>
  </si>
  <si>
    <t>284</t>
  </si>
  <si>
    <t>289</t>
  </si>
  <si>
    <t>სახელი / გვარი</t>
  </si>
  <si>
    <t>საჯარო-კერძო პარტნიორობის საკითხებთან დაკავშირებულ თემებზე კერძო სექტორის წარმომადგენლებთან მოლაპარაკებების გამართვის მიზნით</t>
  </si>
  <si>
    <t>სოფელ ოყურეშის, ქ. ონის რეაბილიტირებული საჯარო სკოლების და ამბროლაურის პროფესიული კოლეჯის მონახულებისა და პედაგოგებთან შეხვედრის მიზნით. </t>
  </si>
  <si>
    <t>MCA-ის მიერ რეაბილიტირებულ სკოლებში და პროფესიულ კოლეჯ „ერქვანს“-ში სტუმრობის მიზნით.</t>
  </si>
  <si>
    <t> საპარლამენტო მდივნისათვის 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</si>
  <si>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,,ადრეული და სკოლამდელი აღზრდისა და განათლების შესახებ საქართველოს კანონის იმპლემენტაციის მხარდაჭერა", დასწრების მიზნით</t>
  </si>
  <si>
    <t>მინისტრის რიგით მე-14 საერთაშორისო კონფერენციაში - „საქართველოს ევროპული გზა", მონაწილეობის მიღების ღონისძიების გაშუქების მიზნით</t>
  </si>
  <si>
    <t>მოსწავლეთა საზაფხულო ბანაკში, ღონისძიების პროტოკოლური საკითხების მოგვარებისა და გაშუქების მიზნით</t>
  </si>
  <si>
    <t> "პროფესიულ საგანმანათლებლო დაწესებულებებს შორის წარმატებული მაგალითების გაზიარება" ღონისძიებაში მონაწილეობის მიღების მიზნით</t>
  </si>
  <si>
    <t>რესურსცენტრების უფროსებთან შეხვედრის მიზნით</t>
  </si>
  <si>
    <t>მინისტრის ადგილობრივ პედაგოგებთან შეხვედრის ღონისძიების გაშუქების მიზნით</t>
  </si>
  <si>
    <t>სსიპ ბათუმის შოთა რუსთაველის სახელმწიფო უნივერსიტეტში რექტორთა საბჭოს სხდომაზე დასწრების მიზნით</t>
  </si>
  <si>
    <t> 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</si>
  <si>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</si>
  <si>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ქარელის მუნიციპალიტეტის პედაგოგებთან შეხვედრისა და ქ. ბათუმში რექტორთა საბჭოს სხდომაზე დასწრების მიზნით</t>
  </si>
  <si>
    <t>რესურსცენტრების უფროსებთან შეხვედრის მიზნით </t>
  </si>
  <si>
    <t>მინისტრის პროფესიულ სასწავლებელში ,,აისი"დაგეგმილი შეხვედრის წინასაპროტოკოლო ღონისზიებების გაშუქების მიზნით</t>
  </si>
  <si>
    <t xml:space="preserve">მინისტრის კაჭრეთის პროფესიული კოლეჯის ბაზაზე მოქმედ მოსწავლეთა საზაფხულო ბანაკში სტუმრობის გაშუქების მიზნით </t>
  </si>
  <si>
    <t>მინისტრის მიერ თბილისისა და თელავის საავიაციო უნივერსიტეტის სასწავლო ბაზის ვიზიტთან დაკავშირებული ღონისზიებების გაშუქების მიზნით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</si>
  <si>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ინიციატივით და სსიპ ზურაბ ჟვანიას სახელობის სახელმწიფო ადმინისტრირების სკოლის მხარდაჭერით ახალქალაქში მდებარე სომხურ ეპარქიაში  სახელმწიფო ენის შემსწავლელი კურსის გახსნის მიზნით</t>
  </si>
  <si>
    <t xml:space="preserve"> მინისტრის მიერ თელავის აეროპორტში სასწავლო-საფრენოსნო ბაზის დათვალიერების მიზნით</t>
  </si>
  <si>
    <t>წინასაპროტოკოლო ღონისძიებების განხორციელების და ვიზიტის დეტალების ორგანიზების  მიზნით</t>
  </si>
  <si>
    <t>ბათუმის საზაფხულო ბანაკებში გამართული აქტივობების ორგანიზების, კოორდინაციისა და მონიტორინგის მიზნით</t>
  </si>
  <si>
    <t>"პროფესიულ საგანმანათლებლო დაწესებულებებს შორის წარმატებული მაგალითების გაზიარება" ღონისძიებაში მონაწილეობის მიზნით</t>
  </si>
  <si>
    <t> ბათუმის მე-14 საერთაშორისო კონფერენციაზე „საქართველოს ევროპული გზა“ მონაწილეობის მიზნით</t>
  </si>
  <si>
    <t>კასპის, ზუგდიდის და მესტიის საზაფხულო ბანაკებში მინისტრის ვიზიტის წინასაპროტოკოლო ღონისძიებების გაშუქების მიზნით</t>
  </si>
  <si>
    <t>ქ.წყალტუბოში სკოლის დირექტორებთან საინფორმაციო-ანალიტიკური შეხვედრისა და ლიდერობის აკადემიის ტრენინგზე დასწრების მიზნით</t>
  </si>
  <si>
    <t>ინისტრის მიერ სოფელ ოკამში ახალრეაბილიტირებულ სკოლაში პედაგოგებთან შეხვედრის და ანაკლიაში სკოლის მოსწავლეების მონახულების მიზნით</t>
  </si>
  <si>
    <t>ქობულეთის მუნიციპალიტეტის სოფელ ციხისძირში პროფესიული განათლების სტრატეგიის სამოქმედო გეგმის შემუშავებაზე გასვლით სამუშაო შეხვედრაზე დასწრების მიზნით. </t>
  </si>
  <si>
    <t xml:space="preserve">მინისტრის კაჭრეთის პროფესიულ სასწავლებელში ვიზიტთან დაკავშირებული წინასაპროტოკოლო ღონისძიებების განხორციელების და პროექტის ,,საზაფხულო ბანაკები 2017'' დეტალების ორგანიზების მიზნით </t>
  </si>
  <si>
    <t>კაჭრეთის საზაფხულო ბანაკში ვიზიტი</t>
  </si>
  <si>
    <t>ქ.თელავში სკოლის დირექტორებთან საინფორმაციო-ანალიტიკური შეხვედრისა და ლიდერობის აკადემიის ტრენინგზე დასწრების მიზნით</t>
  </si>
  <si>
    <t>ქ. ქუთაისში „საზაფხულო სკოლების“ პროგრამა „დავისვენოთ და ვისწავლოთ ერთად“ ქვეპროგრამის ფარგლებში მიმდინარე ბანაკების მონახულების მიზნით</t>
  </si>
  <si>
    <t>ქ. ბათუმში, მასწავლებელთა პროფესიული განვითარების ეროვნული ცენტრის მიერ ორგანიზებულ უსინათლო პირთა ადრეული ინტერვენციის სპეციალისტების მომზადების სატრენინგო კურსის გახსნაზე დასწრების და კურსის ხელმძღვანებთან, საერთაშორისო ექსპერტებთან Dr. Matthias Weström-თან შეხვედრის მიზნით.</t>
  </si>
  <si>
    <t>ქ.წყალტუბოში სკოლის დირექტორებთან საინფორმაციო-ანალიტიკურ შეხვედრაზე დასწრების მიზნით</t>
  </si>
  <si>
    <t>ქ. ბათუმში გერმანიის საერთაშორისო თანამშრომლობის საზოგადოების (GIZ) მიერ ორგანიზებული სამუშაო ჯგუფის შეხვედრაზე მონაწილეობის მიზნით</t>
  </si>
  <si>
    <t>ქ.ბათუმში საქართველოს პარლამენტის, მეცნიერებისა და კულტურის კომიტეტის დაგეგმილ გასვლით სხდომაში მონაწილეობის მიზნით</t>
  </si>
  <si>
    <t>ქ.ბათუმში საქართველოს პარლამენტის განათლების, მეცნიერებისა და კულტურის კომიტეტის მიერ ორგანიზებულ გასვლით სხდომაზე დასწრების მიზნით</t>
  </si>
  <si>
    <t>საერთაშორისო მუსიკალური ფესტივალისა და მოსწავლეთა მუსიკალური საზაფხულო  ბანაკის გახსნის ღონისძიებაში მონაწილეობის,  პროტოკოლური საკითხების მოგვარებისა და გაშუქების მიზნით</t>
  </si>
  <si>
    <t>ქ. ბათუმში სამუშაო შეხვედრაზე დასწრების მიზნით, რომელიც ეხება სამუშაოზე დაფუძნებული-დუალური მიდგომით სწავლების პროცესის დანერგვაში პროფესიული საგანმანათლებლო პროგრამების განმახორციელებელი დაწესებულებების ჩართულობის მხარდაჭერას</t>
  </si>
  <si>
    <t>წინასაპროტოკოლო ღონისძიებების გატარების მიზნით და გახსნის ღონისძიების წარმატებით ორგანიზებისთვის</t>
  </si>
  <si>
    <t>ხაშურში დაგეგმილი განათლებისა და მეცნიერების მინისტრის მიერ ათასწლეულის პროექტის ფარგლებში რეაბილიტირებული სკოლის გახსნასთან დაკავშირებული ღონისძიების გაშუქების მიზნით</t>
  </si>
  <si>
    <t>ქ.ონში დაგეგმილი განათლებისა და მეცნიერების მინისტრის მიერ ათასწლეულის პროექტის ფარგლებში რეაბილიტირებული სკოლის გახსნასთან დაკავშირებული ღონისძიების გაშუქების მიზნით</t>
  </si>
  <si>
    <t>გუდაურში გამართული კონფერენციის გაშუქების მიზნით</t>
  </si>
  <si>
    <t>ტყიბულისა და ტყიბულის მუნიციპალიტეტის საჯარო სკოლების სასწავლო პროცესისა და სანიტარულ-ჰიგიენური მდგომარეობის მონიტორინგის მიზნით</t>
  </si>
  <si>
    <t>გორში გამართულ სამუშაო შეხვედრაზე დასწრების მიზნით</t>
  </si>
  <si>
    <t> ქ. ბათუმში საქართველოს განათლების კომიტეტის მიერ ორგანიზებულ გასვლით სხდომაზე დასწრების მიზნით</t>
  </si>
  <si>
    <t>კონფერენციაში "აკრედიტაციის განახლებული სტანდარტები და  უმაღლესი განათლების ინტერნაციონალიზაცია" მონაწილეობის მიზნით</t>
  </si>
  <si>
    <t>ქ.ბათუმში გამართულ ფესტივალზე „მეცნიერებისა და ინოვაციების საერთაშორისო ფესტივალი 2017“ დასწრების მიზნით</t>
  </si>
  <si>
    <t>მინისტრის ვიზიტის ფარგლებში ბაქოში დაგეგმილ შეხვედრაზე მონაწილეობის მიზნით</t>
  </si>
  <si>
    <t>გერმანიის საერთაშორისო თანამშრომლობის საზოგადოების (GIZ) ორგანიზებულ სასწავლო ვიზიტში მონაწილების მიზნით</t>
  </si>
  <si>
    <t>ქ.ვენაში, გერმანიის საერთაშორისო თანამშრომლობის საზოგადოების (GIZ) პროგრამის "ევროპულ სტანდარტებთან სამხრეთ კავკასიის სამართლებრივი დაახლოება" ფარგლებში, დაგეგმილ დასაქმების მექანიზმის სამართლებრივი მოწესრიგების შესახებ საინფორმაციო ხასიათის შეხვედრაში მონაწილეობის მიზნით</t>
  </si>
  <si>
    <t>კონფერენციის ფარგლებში ჰოფბურგის სასახლეში დაგეგმილ საზეიმო ღონისძიებაზე ოსამზადებელი პროცედურებისა და ასევე წინა საპროტოკოლო საქმიანობის განხორციელების მიზნით</t>
  </si>
  <si>
    <t>კონფერენციის ფარგლებში ჰოფბურგის სასახლეში დაგეგმილ საზეიმო ღონისძიებაზე ოსამზადებელი პროცედურებისა და ასევე წღონისძიების გაშუქების მიზნით</t>
  </si>
  <si>
    <t>ქვეყნებს შორის ეროვნული სასწავლო გეგმებსა და სასკოლო სახელმძღვანელოების მართვის სისტემის საკითხებზე გამოცდილების გაზიარების და ამ მიმართულებით მიმდინარე პროექტების ადგილზე გაცნობის მიზნით.</t>
  </si>
  <si>
    <t>საფრანგეთში მმართველი საბჭოს  სხდომაში მონაწილეობის მიღების მიზნით</t>
  </si>
  <si>
    <t> ირანის ისლამურ რესპუბლიკაში, ქ. თეირანში პრეზიდენტის დოქტორ ჰასან რუჰანის მეორე ვადით   პრეზიდენტობის ინაუგურაციის ოფიციალურ ცერემონიალზე დასწრების მიზნით</t>
  </si>
  <si>
    <t xml:space="preserve"> განათლებისა და მეცნიერების სისტემაში თანამშრომლობის პრიორიტეტების განხილვისა და კონკრეტული ღონისძიებების დაგეგმვის მიზნით</t>
  </si>
  <si>
    <t>საქართველო-გერმანიის სამთავრობო კონსულტაციებში მონაწილეობის მიზნით</t>
  </si>
  <si>
    <t>განათლებისა და მეცნიერების სისტემაში თანამშრომლობის პრიორიტეტების განხილვისა და კონკრეტული ღონისძიებების დაგეგმვის მიზნით</t>
  </si>
  <si>
    <t>ევროკავშირთან მომავალი თანამშრომლობის განვითარების მიზნით კონფერენციაზე დასაწრებად</t>
  </si>
  <si>
    <t>ბელარუსიაში გამართულ საერთაშორისო კონფერენციაზე დასწრების მიზნით</t>
  </si>
  <si>
    <t>სტრასბურგში გამართულ კონფერენციაში განათლების  საკითხებზე მსჯელობაში მონაწილეობის მიღების მიზნით</t>
  </si>
  <si>
    <t>კრაკოვში  ჰუმბოლდის სტიპენდიანტების მიერ დაგეგმილ საერთაშორისო სამეცნიერო კონფერენცია ,,ცოდნის საზღვრები“მონაწილეობის მიზნით    პრეზენტაციის გასაკეთებლად  თემაზე ,,სამართალშემოქმედების პროცესის თანამედროვე გამოწვევები”.</t>
  </si>
  <si>
    <t>ქ.ვენაში გამართულ უნივერსიტეტების პრეზიდენტთა საერთაშორისო ასოციაციის (IAUP) მე-18 კონფერენციაზე დასწრების მიზნით</t>
  </si>
  <si>
    <t>ქ. ბიშკეკთან, ჟანატის მთის კურორტზე გამართულ რეგიონალურ ფორუმში მონაწილეობის მიზნით</t>
  </si>
  <si>
    <r>
      <t>სსიპ −  ბათუმის შოთა რუსთაველის სახელმწიფო</t>
    </r>
    <r>
      <rPr>
        <b/>
        <sz val="11"/>
        <color rgb="FF000000"/>
        <rFont val="Calibri"/>
        <family val="2"/>
      </rPr>
      <t> </t>
    </r>
    <r>
      <rPr>
        <sz val="11"/>
        <color rgb="FF000000"/>
        <rFont val="Calibri"/>
        <family val="2"/>
      </rPr>
      <t>   უნივერსიტეტში დანიშნულია რექტორთა საბჭო, რექტორთა საბჭოზე დასწრების მიზნით</t>
    </r>
  </si>
  <si>
    <r>
      <t xml:space="preserve">სასტუმროში "Castello Mare" </t>
    </r>
    <r>
      <rPr>
        <b/>
        <sz val="11"/>
        <color rgb="FF000000"/>
        <rFont val="Calibri"/>
        <family val="2"/>
      </rPr>
      <t> </t>
    </r>
    <r>
      <rPr>
        <sz val="11"/>
        <color rgb="FF000000"/>
        <rFont val="Calibri"/>
        <family val="2"/>
      </rPr>
      <t>დაგეგმილი ღონისძიებაზე"პროფესიული განათლების რეფორმის სტრატეგიისა და 2018-2020 წლების სამოქმედო გეგმის პრიორიტეტების განსაზღვრა"დასწრების მიზნით</t>
    </r>
  </si>
  <si>
    <r>
      <t>სასტუმროში "Castello Mare" (აჭარა, ციხისძირი)</t>
    </r>
    <r>
      <rPr>
        <b/>
        <sz val="11"/>
        <color rgb="FF000000"/>
        <rFont val="Calibri"/>
        <family val="2"/>
      </rPr>
      <t> </t>
    </r>
    <r>
      <rPr>
        <sz val="11"/>
        <color rgb="FF000000"/>
        <rFont val="Calibri"/>
        <family val="2"/>
      </rPr>
      <t>დაგეგმილ ღონისძიებაზე "პროფესიული განათლების რეფორმის სტრატეგიისა და 2018-2020 წლების სამოქმედო გეგმის პრიორიტეტების განსაზღვრა"დასწრების მიზნით</t>
    </r>
  </si>
  <si>
    <t>მიზანი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</si>
</sst>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eo_Times"/>
      <family val="1"/>
    </font>
    <font>
      <sz val="11"/>
      <name val="Calibri"/>
      <family val="2"/>
    </font>
    <font>
      <b/>
      <i/>
      <u/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>
      <alignment horizontal="left" vertical="center" wrapText="1"/>
    </xf>
    <xf numFmtId="0" fontId="2" fillId="2" borderId="2" applyNumberFormat="0">
      <alignment horizontal="left" vertical="center" wrapText="1"/>
    </xf>
    <xf numFmtId="0" fontId="2" fillId="2" borderId="4" applyNumberFormat="0">
      <alignment horizontal="left" vertical="center"/>
    </xf>
    <xf numFmtId="0" fontId="2" fillId="2" borderId="4" applyNumberFormat="0">
      <alignment horizontal="right" vertical="center"/>
    </xf>
    <xf numFmtId="0" fontId="2" fillId="2" borderId="2" applyNumberFormat="0">
      <alignment horizontal="left" vertical="center" wrapText="1"/>
    </xf>
  </cellStyleXfs>
  <cellXfs count="6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textRotation="90" wrapText="1"/>
    </xf>
    <xf numFmtId="0" fontId="8" fillId="0" borderId="7" xfId="2" applyFont="1" applyFill="1" applyBorder="1" applyAlignment="1">
      <alignment horizontal="center" vertical="center" textRotation="90" wrapText="1"/>
    </xf>
    <xf numFmtId="0" fontId="8" fillId="0" borderId="8" xfId="2" applyFont="1" applyFill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left" vertical="center"/>
    </xf>
    <xf numFmtId="0" fontId="10" fillId="3" borderId="5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49" fontId="8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/>
    <xf numFmtId="49" fontId="8" fillId="3" borderId="12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49" fontId="12" fillId="3" borderId="12" xfId="0" applyNumberFormat="1" applyFont="1" applyFill="1" applyBorder="1" applyAlignment="1">
      <alignment horizontal="left" vertical="center" wrapText="1"/>
    </xf>
    <xf numFmtId="0" fontId="10" fillId="3" borderId="12" xfId="0" applyFont="1" applyFill="1" applyBorder="1"/>
    <xf numFmtId="0" fontId="12" fillId="3" borderId="5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5" xfId="2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4" fontId="10" fillId="0" borderId="0" xfId="0" applyNumberFormat="1" applyFont="1" applyFill="1"/>
    <xf numFmtId="0" fontId="10" fillId="3" borderId="0" xfId="0" applyFont="1" applyFill="1" applyAlignment="1">
      <alignment wrapText="1"/>
    </xf>
    <xf numFmtId="0" fontId="12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12" fillId="3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4" fillId="4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OrisRep Style 3" xfId="1"/>
    <cellStyle name="OrisRep Style 4" xfId="2"/>
    <cellStyle name="OrisRep Style 4 2" xfId="5"/>
    <cellStyle name="OrisRep Style 5 2" xfId="3"/>
    <cellStyle name="OrisRep Style 6 2" xfId="4"/>
  </cellStyles>
  <dxfs count="1">
    <dxf>
      <fill>
        <patternFill patternType="solid">
          <fgColor rgb="FFE4DFEC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-0.249977111117893"/>
  </sheetPr>
  <dimension ref="A1:Q117"/>
  <sheetViews>
    <sheetView tabSelected="1" view="pageBreakPreview" topLeftCell="B43" zoomScaleNormal="100" zoomScaleSheetLayoutView="100" workbookViewId="0">
      <selection activeCell="Q5" sqref="Q5"/>
    </sheetView>
  </sheetViews>
  <sheetFormatPr defaultColWidth="9.140625" defaultRowHeight="15.75" x14ac:dyDescent="0.25"/>
  <cols>
    <col min="1" max="1" width="0.28515625" style="3" hidden="1" customWidth="1"/>
    <col min="2" max="2" width="5.5703125" style="50" customWidth="1"/>
    <col min="3" max="3" width="28.42578125" style="18" customWidth="1"/>
    <col min="4" max="4" width="41" style="51" customWidth="1"/>
    <col min="5" max="5" width="12.42578125" style="18" customWidth="1"/>
    <col min="6" max="6" width="15.140625" style="18" customWidth="1"/>
    <col min="7" max="7" width="7.28515625" style="26" customWidth="1"/>
    <col min="8" max="10" width="6.42578125" style="26" customWidth="1"/>
    <col min="11" max="11" width="12.85546875" style="26" customWidth="1"/>
    <col min="12" max="12" width="8.42578125" style="26" customWidth="1"/>
    <col min="13" max="13" width="7.28515625" style="26" customWidth="1"/>
    <col min="14" max="14" width="12.28515625" style="26" customWidth="1"/>
    <col min="15" max="15" width="30.42578125" style="18" customWidth="1"/>
    <col min="16" max="16" width="19.5703125" style="18" customWidth="1"/>
    <col min="17" max="17" width="40.5703125" style="53" customWidth="1"/>
    <col min="18" max="16384" width="9.140625" style="18"/>
  </cols>
  <sheetData>
    <row r="1" spans="1:17" s="11" customFormat="1" ht="21.75" customHeight="1" x14ac:dyDescent="0.25">
      <c r="A1" s="2"/>
      <c r="B1" s="10"/>
      <c r="C1" s="63" t="s">
        <v>194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Q1" s="66"/>
    </row>
    <row r="2" spans="1:17" s="11" customFormat="1" ht="9" customHeight="1" x14ac:dyDescent="0.25">
      <c r="A2" s="2"/>
      <c r="B2" s="10"/>
      <c r="D2" s="12"/>
      <c r="E2" s="10"/>
      <c r="F2" s="10"/>
      <c r="G2" s="13"/>
      <c r="H2" s="13"/>
      <c r="I2" s="13"/>
      <c r="J2" s="13"/>
      <c r="K2" s="13"/>
      <c r="L2" s="13"/>
      <c r="M2" s="13"/>
      <c r="N2" s="13"/>
      <c r="Q2" s="66"/>
    </row>
    <row r="3" spans="1:17" s="11" customFormat="1" x14ac:dyDescent="0.25">
      <c r="A3" s="2"/>
      <c r="B3" s="61" t="s">
        <v>0</v>
      </c>
      <c r="C3" s="61"/>
      <c r="D3" s="62"/>
      <c r="E3" s="61"/>
      <c r="F3" s="14"/>
      <c r="G3" s="13"/>
      <c r="H3" s="13"/>
      <c r="I3" s="13"/>
      <c r="J3" s="13"/>
      <c r="K3" s="13"/>
      <c r="L3" s="13"/>
      <c r="M3" s="13"/>
      <c r="N3" s="13"/>
      <c r="Q3" s="66"/>
    </row>
    <row r="4" spans="1:17" ht="25.5" customHeight="1" thickBot="1" x14ac:dyDescent="0.3">
      <c r="B4" s="10"/>
      <c r="C4" s="15"/>
      <c r="D4" s="12"/>
      <c r="E4" s="13"/>
      <c r="F4" s="13"/>
      <c r="G4" s="16"/>
      <c r="H4" s="16"/>
      <c r="I4" s="16"/>
      <c r="J4" s="16"/>
      <c r="K4" s="16"/>
      <c r="L4" s="16"/>
      <c r="M4" s="13"/>
      <c r="N4" s="13"/>
      <c r="O4" s="15"/>
      <c r="P4" s="17"/>
      <c r="Q4" s="67"/>
    </row>
    <row r="5" spans="1:17" s="26" customFormat="1" ht="146.25" customHeight="1" x14ac:dyDescent="0.25">
      <c r="A5" s="4"/>
      <c r="B5" s="19" t="s">
        <v>153</v>
      </c>
      <c r="C5" s="19" t="s">
        <v>292</v>
      </c>
      <c r="D5" s="19" t="s">
        <v>1</v>
      </c>
      <c r="E5" s="19" t="s">
        <v>2</v>
      </c>
      <c r="F5" s="20"/>
      <c r="G5" s="21" t="s">
        <v>3</v>
      </c>
      <c r="H5" s="22" t="s">
        <v>4</v>
      </c>
      <c r="I5" s="23" t="s">
        <v>5</v>
      </c>
      <c r="J5" s="23" t="s">
        <v>6</v>
      </c>
      <c r="K5" s="23" t="s">
        <v>7</v>
      </c>
      <c r="L5" s="23" t="s">
        <v>8</v>
      </c>
      <c r="M5" s="24" t="s">
        <v>9</v>
      </c>
      <c r="N5" s="25" t="s">
        <v>10</v>
      </c>
      <c r="O5" s="19" t="s">
        <v>11</v>
      </c>
      <c r="P5" s="20" t="s">
        <v>12</v>
      </c>
      <c r="Q5" s="68" t="s">
        <v>361</v>
      </c>
    </row>
    <row r="6" spans="1:17" s="33" customFormat="1" ht="67.5" customHeight="1" x14ac:dyDescent="0.25">
      <c r="A6" s="5"/>
      <c r="B6" s="27" t="s">
        <v>197</v>
      </c>
      <c r="C6" s="28" t="s">
        <v>39</v>
      </c>
      <c r="D6" s="28" t="s">
        <v>115</v>
      </c>
      <c r="E6" s="28" t="s">
        <v>51</v>
      </c>
      <c r="F6" s="28" t="s">
        <v>122</v>
      </c>
      <c r="G6" s="29">
        <v>15</v>
      </c>
      <c r="H6" s="29"/>
      <c r="I6" s="30"/>
      <c r="J6" s="30"/>
      <c r="K6" s="30"/>
      <c r="L6" s="30"/>
      <c r="M6" s="30"/>
      <c r="N6" s="31">
        <f t="shared" ref="N6:N16" si="0">G6+H6+I6+J6+K6+L6+M6</f>
        <v>15</v>
      </c>
      <c r="O6" s="29" t="s">
        <v>13</v>
      </c>
      <c r="P6" s="32" t="s">
        <v>21</v>
      </c>
      <c r="Q6" s="54" t="s">
        <v>293</v>
      </c>
    </row>
    <row r="7" spans="1:17" s="33" customFormat="1" ht="69" customHeight="1" x14ac:dyDescent="0.25">
      <c r="A7" s="5"/>
      <c r="B7" s="27" t="s">
        <v>198</v>
      </c>
      <c r="C7" s="28" t="s">
        <v>38</v>
      </c>
      <c r="D7" s="28" t="s">
        <v>114</v>
      </c>
      <c r="E7" s="28" t="s">
        <v>51</v>
      </c>
      <c r="F7" s="28" t="s">
        <v>123</v>
      </c>
      <c r="G7" s="29">
        <v>15</v>
      </c>
      <c r="H7" s="29"/>
      <c r="I7" s="30"/>
      <c r="J7" s="30"/>
      <c r="K7" s="30"/>
      <c r="L7" s="30"/>
      <c r="M7" s="30"/>
      <c r="N7" s="31">
        <f t="shared" si="0"/>
        <v>15</v>
      </c>
      <c r="O7" s="29" t="s">
        <v>13</v>
      </c>
      <c r="P7" s="32" t="s">
        <v>21</v>
      </c>
      <c r="Q7" s="54" t="s">
        <v>293</v>
      </c>
    </row>
    <row r="8" spans="1:17" s="33" customFormat="1" ht="64.5" customHeight="1" x14ac:dyDescent="0.25">
      <c r="A8" s="5"/>
      <c r="B8" s="27" t="s">
        <v>199</v>
      </c>
      <c r="C8" s="28" t="s">
        <v>31</v>
      </c>
      <c r="D8" s="28" t="s">
        <v>114</v>
      </c>
      <c r="E8" s="28" t="s">
        <v>51</v>
      </c>
      <c r="F8" s="28" t="s">
        <v>124</v>
      </c>
      <c r="G8" s="29">
        <v>15</v>
      </c>
      <c r="H8" s="29"/>
      <c r="I8" s="30"/>
      <c r="J8" s="30"/>
      <c r="K8" s="30"/>
      <c r="L8" s="30"/>
      <c r="M8" s="30"/>
      <c r="N8" s="31">
        <f t="shared" si="0"/>
        <v>15</v>
      </c>
      <c r="O8" s="29" t="s">
        <v>13</v>
      </c>
      <c r="P8" s="32" t="s">
        <v>21</v>
      </c>
      <c r="Q8" s="54" t="s">
        <v>293</v>
      </c>
    </row>
    <row r="9" spans="1:17" s="33" customFormat="1" ht="75" x14ac:dyDescent="0.25">
      <c r="A9" s="5"/>
      <c r="B9" s="27" t="s">
        <v>201</v>
      </c>
      <c r="C9" s="28" t="s">
        <v>24</v>
      </c>
      <c r="D9" s="28" t="s">
        <v>22</v>
      </c>
      <c r="E9" s="28" t="s">
        <v>52</v>
      </c>
      <c r="F9" s="28" t="s">
        <v>126</v>
      </c>
      <c r="G9" s="29">
        <v>30</v>
      </c>
      <c r="H9" s="29"/>
      <c r="I9" s="30"/>
      <c r="J9" s="30"/>
      <c r="K9" s="30"/>
      <c r="L9" s="30"/>
      <c r="M9" s="30"/>
      <c r="N9" s="31">
        <f t="shared" si="0"/>
        <v>30</v>
      </c>
      <c r="O9" s="29" t="s">
        <v>13</v>
      </c>
      <c r="P9" s="32" t="s">
        <v>46</v>
      </c>
      <c r="Q9" s="54" t="s">
        <v>294</v>
      </c>
    </row>
    <row r="10" spans="1:17" s="33" customFormat="1" ht="45" x14ac:dyDescent="0.25">
      <c r="A10" s="5"/>
      <c r="B10" s="27" t="s">
        <v>211</v>
      </c>
      <c r="C10" s="28" t="s">
        <v>33</v>
      </c>
      <c r="D10" s="28" t="s">
        <v>115</v>
      </c>
      <c r="E10" s="28" t="s">
        <v>53</v>
      </c>
      <c r="F10" s="28" t="s">
        <v>126</v>
      </c>
      <c r="G10" s="29">
        <v>30</v>
      </c>
      <c r="H10" s="29"/>
      <c r="I10" s="30"/>
      <c r="J10" s="30"/>
      <c r="K10" s="30"/>
      <c r="L10" s="30"/>
      <c r="M10" s="30"/>
      <c r="N10" s="31">
        <f t="shared" si="0"/>
        <v>30</v>
      </c>
      <c r="O10" s="29" t="s">
        <v>13</v>
      </c>
      <c r="P10" s="32" t="s">
        <v>46</v>
      </c>
      <c r="Q10" s="54" t="s">
        <v>295</v>
      </c>
    </row>
    <row r="11" spans="1:17" s="37" customFormat="1" ht="81" customHeight="1" x14ac:dyDescent="0.25">
      <c r="A11" s="9"/>
      <c r="B11" s="27" t="s">
        <v>221</v>
      </c>
      <c r="C11" s="34" t="s">
        <v>27</v>
      </c>
      <c r="D11" s="34" t="s">
        <v>115</v>
      </c>
      <c r="E11" s="34" t="s">
        <v>54</v>
      </c>
      <c r="F11" s="34" t="s">
        <v>47</v>
      </c>
      <c r="G11" s="35">
        <v>45</v>
      </c>
      <c r="H11" s="35"/>
      <c r="I11" s="31"/>
      <c r="J11" s="31"/>
      <c r="K11" s="31"/>
      <c r="L11" s="31"/>
      <c r="M11" s="31"/>
      <c r="N11" s="31">
        <f t="shared" si="0"/>
        <v>45</v>
      </c>
      <c r="O11" s="35" t="s">
        <v>13</v>
      </c>
      <c r="P11" s="36" t="s">
        <v>21</v>
      </c>
      <c r="Q11" s="54" t="s">
        <v>296</v>
      </c>
    </row>
    <row r="12" spans="1:17" s="33" customFormat="1" ht="75" x14ac:dyDescent="0.25">
      <c r="A12" s="5"/>
      <c r="B12" s="27" t="s">
        <v>225</v>
      </c>
      <c r="C12" s="28" t="s">
        <v>15</v>
      </c>
      <c r="D12" s="28" t="s">
        <v>16</v>
      </c>
      <c r="E12" s="28" t="s">
        <v>57</v>
      </c>
      <c r="F12" s="28" t="s">
        <v>127</v>
      </c>
      <c r="G12" s="29">
        <v>30</v>
      </c>
      <c r="H12" s="29"/>
      <c r="I12" s="30"/>
      <c r="J12" s="30"/>
      <c r="K12" s="30">
        <v>150</v>
      </c>
      <c r="L12" s="30"/>
      <c r="M12" s="30"/>
      <c r="N12" s="31">
        <f t="shared" si="0"/>
        <v>180</v>
      </c>
      <c r="O12" s="29" t="s">
        <v>13</v>
      </c>
      <c r="P12" s="32" t="s">
        <v>36</v>
      </c>
      <c r="Q12" s="54" t="s">
        <v>297</v>
      </c>
    </row>
    <row r="13" spans="1:17" s="33" customFormat="1" ht="75" x14ac:dyDescent="0.25">
      <c r="A13" s="5"/>
      <c r="B13" s="27" t="s">
        <v>226</v>
      </c>
      <c r="C13" s="28" t="s">
        <v>17</v>
      </c>
      <c r="D13" s="28" t="s">
        <v>114</v>
      </c>
      <c r="E13" s="28" t="s">
        <v>55</v>
      </c>
      <c r="F13" s="28" t="s">
        <v>129</v>
      </c>
      <c r="G13" s="29">
        <v>45</v>
      </c>
      <c r="H13" s="29"/>
      <c r="I13" s="30"/>
      <c r="J13" s="30"/>
      <c r="K13" s="30">
        <v>240</v>
      </c>
      <c r="L13" s="30"/>
      <c r="M13" s="30"/>
      <c r="N13" s="31">
        <f>G13+H13+I13+J13+K13+L13+M13</f>
        <v>285</v>
      </c>
      <c r="O13" s="29" t="s">
        <v>13</v>
      </c>
      <c r="P13" s="32" t="s">
        <v>20</v>
      </c>
      <c r="Q13" s="54" t="s">
        <v>298</v>
      </c>
    </row>
    <row r="14" spans="1:17" s="33" customFormat="1" ht="75" x14ac:dyDescent="0.25">
      <c r="A14" s="5"/>
      <c r="B14" s="27" t="s">
        <v>227</v>
      </c>
      <c r="C14" s="28" t="s">
        <v>17</v>
      </c>
      <c r="D14" s="28" t="s">
        <v>114</v>
      </c>
      <c r="E14" s="28" t="s">
        <v>55</v>
      </c>
      <c r="F14" s="28" t="s">
        <v>129</v>
      </c>
      <c r="G14" s="29">
        <v>0</v>
      </c>
      <c r="H14" s="29"/>
      <c r="I14" s="30"/>
      <c r="J14" s="30"/>
      <c r="K14" s="30">
        <v>-100</v>
      </c>
      <c r="L14" s="30"/>
      <c r="M14" s="30"/>
      <c r="N14" s="31">
        <f t="shared" ref="N14" si="1">G14+H14+I14+J14+K14+L14+M14</f>
        <v>-100</v>
      </c>
      <c r="O14" s="29" t="s">
        <v>13</v>
      </c>
      <c r="P14" s="32"/>
      <c r="Q14" s="54" t="s">
        <v>298</v>
      </c>
    </row>
    <row r="15" spans="1:17" s="33" customFormat="1" ht="60" x14ac:dyDescent="0.25">
      <c r="A15" s="5"/>
      <c r="B15" s="27" t="s">
        <v>173</v>
      </c>
      <c r="C15" s="28" t="s">
        <v>17</v>
      </c>
      <c r="D15" s="28" t="s">
        <v>114</v>
      </c>
      <c r="E15" s="28" t="s">
        <v>58</v>
      </c>
      <c r="F15" s="28" t="s">
        <v>130</v>
      </c>
      <c r="G15" s="29">
        <v>15</v>
      </c>
      <c r="H15" s="29"/>
      <c r="I15" s="30"/>
      <c r="J15" s="30"/>
      <c r="K15" s="30"/>
      <c r="L15" s="30"/>
      <c r="M15" s="30"/>
      <c r="N15" s="31">
        <f t="shared" si="0"/>
        <v>15</v>
      </c>
      <c r="O15" s="29" t="s">
        <v>13</v>
      </c>
      <c r="P15" s="32" t="s">
        <v>32</v>
      </c>
      <c r="Q15" s="54" t="s">
        <v>299</v>
      </c>
    </row>
    <row r="16" spans="1:17" s="33" customFormat="1" ht="60" x14ac:dyDescent="0.25">
      <c r="A16" s="5"/>
      <c r="B16" s="27" t="s">
        <v>174</v>
      </c>
      <c r="C16" s="28" t="s">
        <v>30</v>
      </c>
      <c r="D16" s="28" t="s">
        <v>114</v>
      </c>
      <c r="E16" s="28" t="s">
        <v>58</v>
      </c>
      <c r="F16" s="28" t="s">
        <v>130</v>
      </c>
      <c r="G16" s="29">
        <v>15</v>
      </c>
      <c r="H16" s="29"/>
      <c r="I16" s="30"/>
      <c r="J16" s="30"/>
      <c r="K16" s="30"/>
      <c r="L16" s="30"/>
      <c r="M16" s="30"/>
      <c r="N16" s="31">
        <f t="shared" si="0"/>
        <v>15</v>
      </c>
      <c r="O16" s="29" t="s">
        <v>13</v>
      </c>
      <c r="P16" s="32" t="s">
        <v>32</v>
      </c>
      <c r="Q16" s="54" t="s">
        <v>299</v>
      </c>
    </row>
    <row r="17" spans="1:17" s="33" customFormat="1" ht="75" x14ac:dyDescent="0.25">
      <c r="A17" s="5"/>
      <c r="B17" s="27" t="s">
        <v>180</v>
      </c>
      <c r="C17" s="28" t="s">
        <v>38</v>
      </c>
      <c r="D17" s="28" t="s">
        <v>114</v>
      </c>
      <c r="E17" s="28" t="s">
        <v>59</v>
      </c>
      <c r="F17" s="28" t="s">
        <v>125</v>
      </c>
      <c r="G17" s="29">
        <v>45</v>
      </c>
      <c r="H17" s="29"/>
      <c r="I17" s="30"/>
      <c r="J17" s="30"/>
      <c r="K17" s="30">
        <v>200</v>
      </c>
      <c r="L17" s="30"/>
      <c r="M17" s="30"/>
      <c r="N17" s="31">
        <f t="shared" ref="N17:N38" si="2">G17+H17+I17+J17+K17+L17+M17</f>
        <v>245</v>
      </c>
      <c r="O17" s="29" t="s">
        <v>13</v>
      </c>
      <c r="P17" s="32" t="s">
        <v>36</v>
      </c>
      <c r="Q17" s="54" t="s">
        <v>300</v>
      </c>
    </row>
    <row r="18" spans="1:17" s="33" customFormat="1" ht="75" x14ac:dyDescent="0.25">
      <c r="A18" s="5"/>
      <c r="B18" s="27" t="s">
        <v>182</v>
      </c>
      <c r="C18" s="28" t="s">
        <v>49</v>
      </c>
      <c r="D18" s="28" t="s">
        <v>113</v>
      </c>
      <c r="E18" s="28" t="s">
        <v>59</v>
      </c>
      <c r="F18" s="28" t="s">
        <v>125</v>
      </c>
      <c r="G18" s="29">
        <v>45</v>
      </c>
      <c r="H18" s="29"/>
      <c r="I18" s="30"/>
      <c r="J18" s="30"/>
      <c r="K18" s="30">
        <v>200</v>
      </c>
      <c r="L18" s="30"/>
      <c r="M18" s="30"/>
      <c r="N18" s="31">
        <f t="shared" si="2"/>
        <v>245</v>
      </c>
      <c r="O18" s="29" t="s">
        <v>13</v>
      </c>
      <c r="P18" s="32" t="s">
        <v>36</v>
      </c>
      <c r="Q18" s="54" t="s">
        <v>300</v>
      </c>
    </row>
    <row r="19" spans="1:17" s="33" customFormat="1" ht="30" x14ac:dyDescent="0.25">
      <c r="A19" s="5"/>
      <c r="B19" s="27" t="s">
        <v>188</v>
      </c>
      <c r="C19" s="28" t="s">
        <v>40</v>
      </c>
      <c r="D19" s="28" t="s">
        <v>113</v>
      </c>
      <c r="E19" s="28" t="s">
        <v>60</v>
      </c>
      <c r="F19" s="28" t="s">
        <v>131</v>
      </c>
      <c r="G19" s="29">
        <v>30</v>
      </c>
      <c r="H19" s="29"/>
      <c r="I19" s="30"/>
      <c r="J19" s="30"/>
      <c r="K19" s="30">
        <v>80</v>
      </c>
      <c r="L19" s="30"/>
      <c r="M19" s="30"/>
      <c r="N19" s="31">
        <f t="shared" si="2"/>
        <v>110</v>
      </c>
      <c r="O19" s="29" t="s">
        <v>13</v>
      </c>
      <c r="P19" s="32" t="s">
        <v>43</v>
      </c>
      <c r="Q19" s="54" t="s">
        <v>301</v>
      </c>
    </row>
    <row r="20" spans="1:17" s="33" customFormat="1" ht="45" x14ac:dyDescent="0.25">
      <c r="A20" s="5"/>
      <c r="B20" s="27" t="s">
        <v>228</v>
      </c>
      <c r="C20" s="28" t="s">
        <v>30</v>
      </c>
      <c r="D20" s="28" t="s">
        <v>114</v>
      </c>
      <c r="E20" s="28" t="s">
        <v>56</v>
      </c>
      <c r="F20" s="28" t="s">
        <v>125</v>
      </c>
      <c r="G20" s="29">
        <v>45</v>
      </c>
      <c r="H20" s="29"/>
      <c r="I20" s="30"/>
      <c r="J20" s="30"/>
      <c r="K20" s="30">
        <v>240</v>
      </c>
      <c r="L20" s="30"/>
      <c r="M20" s="30"/>
      <c r="N20" s="31">
        <f t="shared" si="2"/>
        <v>285</v>
      </c>
      <c r="O20" s="29" t="s">
        <v>13</v>
      </c>
      <c r="P20" s="32" t="s">
        <v>20</v>
      </c>
      <c r="Q20" s="55" t="s">
        <v>302</v>
      </c>
    </row>
    <row r="21" spans="1:17" s="33" customFormat="1" ht="45" x14ac:dyDescent="0.25">
      <c r="A21" s="5"/>
      <c r="B21" s="27" t="s">
        <v>229</v>
      </c>
      <c r="C21" s="28" t="s">
        <v>30</v>
      </c>
      <c r="D21" s="28" t="s">
        <v>114</v>
      </c>
      <c r="E21" s="28" t="s">
        <v>56</v>
      </c>
      <c r="F21" s="28" t="s">
        <v>125</v>
      </c>
      <c r="G21" s="29">
        <v>0</v>
      </c>
      <c r="H21" s="29"/>
      <c r="I21" s="30"/>
      <c r="J21" s="30"/>
      <c r="K21" s="30">
        <v>-100</v>
      </c>
      <c r="L21" s="30"/>
      <c r="M21" s="30"/>
      <c r="N21" s="31">
        <f t="shared" si="2"/>
        <v>-100</v>
      </c>
      <c r="O21" s="29" t="s">
        <v>13</v>
      </c>
      <c r="P21" s="32"/>
      <c r="Q21" s="55" t="s">
        <v>302</v>
      </c>
    </row>
    <row r="22" spans="1:17" s="33" customFormat="1" ht="60" x14ac:dyDescent="0.25">
      <c r="A22" s="5"/>
      <c r="B22" s="27" t="s">
        <v>230</v>
      </c>
      <c r="C22" s="28" t="s">
        <v>33</v>
      </c>
      <c r="D22" s="28" t="s">
        <v>115</v>
      </c>
      <c r="E22" s="28" t="s">
        <v>61</v>
      </c>
      <c r="F22" s="28" t="s">
        <v>132</v>
      </c>
      <c r="G22" s="29">
        <v>15</v>
      </c>
      <c r="H22" s="29"/>
      <c r="I22" s="30"/>
      <c r="J22" s="30"/>
      <c r="K22" s="30"/>
      <c r="L22" s="30"/>
      <c r="M22" s="30"/>
      <c r="N22" s="31">
        <f t="shared" si="2"/>
        <v>15</v>
      </c>
      <c r="O22" s="29" t="s">
        <v>13</v>
      </c>
      <c r="P22" s="32" t="s">
        <v>20</v>
      </c>
      <c r="Q22" s="54" t="s">
        <v>303</v>
      </c>
    </row>
    <row r="23" spans="1:17" s="33" customFormat="1" ht="60" x14ac:dyDescent="0.25">
      <c r="A23" s="5"/>
      <c r="B23" s="27" t="s">
        <v>231</v>
      </c>
      <c r="C23" s="28" t="s">
        <v>17</v>
      </c>
      <c r="D23" s="28" t="s">
        <v>114</v>
      </c>
      <c r="E23" s="28" t="s">
        <v>61</v>
      </c>
      <c r="F23" s="28" t="s">
        <v>132</v>
      </c>
      <c r="G23" s="29">
        <v>15</v>
      </c>
      <c r="H23" s="29"/>
      <c r="I23" s="30"/>
      <c r="J23" s="30"/>
      <c r="K23" s="30"/>
      <c r="L23" s="30"/>
      <c r="M23" s="30"/>
      <c r="N23" s="31">
        <f t="shared" si="2"/>
        <v>15</v>
      </c>
      <c r="O23" s="29" t="s">
        <v>13</v>
      </c>
      <c r="P23" s="32" t="s">
        <v>20</v>
      </c>
      <c r="Q23" s="54" t="s">
        <v>303</v>
      </c>
    </row>
    <row r="24" spans="1:17" s="33" customFormat="1" ht="60" x14ac:dyDescent="0.25">
      <c r="A24" s="5"/>
      <c r="B24" s="27" t="s">
        <v>232</v>
      </c>
      <c r="C24" s="28" t="s">
        <v>34</v>
      </c>
      <c r="D24" s="28" t="s">
        <v>114</v>
      </c>
      <c r="E24" s="28" t="s">
        <v>61</v>
      </c>
      <c r="F24" s="28" t="s">
        <v>132</v>
      </c>
      <c r="G24" s="29">
        <v>15</v>
      </c>
      <c r="H24" s="29"/>
      <c r="I24" s="30"/>
      <c r="J24" s="30"/>
      <c r="K24" s="30"/>
      <c r="L24" s="30"/>
      <c r="M24" s="30"/>
      <c r="N24" s="31">
        <f t="shared" si="2"/>
        <v>15</v>
      </c>
      <c r="O24" s="29" t="s">
        <v>13</v>
      </c>
      <c r="P24" s="32" t="s">
        <v>20</v>
      </c>
      <c r="Q24" s="54" t="s">
        <v>303</v>
      </c>
    </row>
    <row r="25" spans="1:17" s="33" customFormat="1" ht="60" x14ac:dyDescent="0.25">
      <c r="A25" s="5"/>
      <c r="B25" s="27" t="s">
        <v>233</v>
      </c>
      <c r="C25" s="28" t="s">
        <v>26</v>
      </c>
      <c r="D25" s="28" t="s">
        <v>116</v>
      </c>
      <c r="E25" s="28" t="s">
        <v>61</v>
      </c>
      <c r="F25" s="28" t="s">
        <v>132</v>
      </c>
      <c r="G25" s="29">
        <v>15</v>
      </c>
      <c r="H25" s="29"/>
      <c r="I25" s="30"/>
      <c r="J25" s="30"/>
      <c r="K25" s="30"/>
      <c r="L25" s="30"/>
      <c r="M25" s="30"/>
      <c r="N25" s="31">
        <f t="shared" si="2"/>
        <v>15</v>
      </c>
      <c r="O25" s="29" t="s">
        <v>13</v>
      </c>
      <c r="P25" s="32" t="s">
        <v>20</v>
      </c>
      <c r="Q25" s="54" t="s">
        <v>303</v>
      </c>
    </row>
    <row r="26" spans="1:17" s="33" customFormat="1" ht="75" x14ac:dyDescent="0.25">
      <c r="A26" s="5"/>
      <c r="B26" s="27" t="s">
        <v>234</v>
      </c>
      <c r="C26" s="28" t="s">
        <v>15</v>
      </c>
      <c r="D26" s="28" t="s">
        <v>16</v>
      </c>
      <c r="E26" s="28" t="s">
        <v>62</v>
      </c>
      <c r="F26" s="28" t="s">
        <v>128</v>
      </c>
      <c r="G26" s="29">
        <v>15</v>
      </c>
      <c r="H26" s="29"/>
      <c r="I26" s="30"/>
      <c r="J26" s="30"/>
      <c r="K26" s="30"/>
      <c r="L26" s="30"/>
      <c r="M26" s="30"/>
      <c r="N26" s="31">
        <f t="shared" si="2"/>
        <v>15</v>
      </c>
      <c r="O26" s="29" t="s">
        <v>13</v>
      </c>
      <c r="P26" s="32" t="s">
        <v>21</v>
      </c>
      <c r="Q26" s="54" t="s">
        <v>304</v>
      </c>
    </row>
    <row r="27" spans="1:17" s="33" customFormat="1" ht="75" x14ac:dyDescent="0.25">
      <c r="A27" s="5"/>
      <c r="B27" s="27" t="s">
        <v>235</v>
      </c>
      <c r="C27" s="28" t="s">
        <v>27</v>
      </c>
      <c r="D27" s="28" t="s">
        <v>115</v>
      </c>
      <c r="E27" s="28" t="s">
        <v>64</v>
      </c>
      <c r="F27" s="28" t="s">
        <v>128</v>
      </c>
      <c r="G27" s="29">
        <v>15</v>
      </c>
      <c r="H27" s="29"/>
      <c r="I27" s="30"/>
      <c r="J27" s="30"/>
      <c r="K27" s="30"/>
      <c r="L27" s="30"/>
      <c r="M27" s="30"/>
      <c r="N27" s="31">
        <f t="shared" si="2"/>
        <v>15</v>
      </c>
      <c r="O27" s="29" t="s">
        <v>13</v>
      </c>
      <c r="P27" s="32" t="s">
        <v>21</v>
      </c>
      <c r="Q27" s="54" t="s">
        <v>305</v>
      </c>
    </row>
    <row r="28" spans="1:17" s="33" customFormat="1" ht="75" x14ac:dyDescent="0.25">
      <c r="A28" s="5"/>
      <c r="B28" s="27" t="s">
        <v>236</v>
      </c>
      <c r="C28" s="28" t="s">
        <v>27</v>
      </c>
      <c r="D28" s="28" t="s">
        <v>115</v>
      </c>
      <c r="E28" s="28" t="s">
        <v>65</v>
      </c>
      <c r="F28" s="28" t="s">
        <v>128</v>
      </c>
      <c r="G28" s="29">
        <v>15</v>
      </c>
      <c r="H28" s="29"/>
      <c r="I28" s="30"/>
      <c r="J28" s="30"/>
      <c r="K28" s="30"/>
      <c r="L28" s="30"/>
      <c r="M28" s="30"/>
      <c r="N28" s="31">
        <f t="shared" si="2"/>
        <v>15</v>
      </c>
      <c r="O28" s="29" t="s">
        <v>13</v>
      </c>
      <c r="P28" s="32" t="s">
        <v>20</v>
      </c>
      <c r="Q28" s="54" t="s">
        <v>358</v>
      </c>
    </row>
    <row r="29" spans="1:17" s="33" customFormat="1" ht="60" x14ac:dyDescent="0.25">
      <c r="A29" s="5"/>
      <c r="B29" s="27" t="s">
        <v>237</v>
      </c>
      <c r="C29" s="28" t="s">
        <v>24</v>
      </c>
      <c r="D29" s="28" t="s">
        <v>22</v>
      </c>
      <c r="E29" s="28" t="s">
        <v>63</v>
      </c>
      <c r="F29" s="28" t="s">
        <v>132</v>
      </c>
      <c r="G29" s="29">
        <v>30</v>
      </c>
      <c r="H29" s="29"/>
      <c r="I29" s="30"/>
      <c r="J29" s="30"/>
      <c r="K29" s="30">
        <v>396.36</v>
      </c>
      <c r="L29" s="30"/>
      <c r="M29" s="30"/>
      <c r="N29" s="31">
        <f t="shared" si="2"/>
        <v>426.36</v>
      </c>
      <c r="O29" s="29" t="s">
        <v>13</v>
      </c>
      <c r="P29" s="32" t="s">
        <v>101</v>
      </c>
      <c r="Q29" s="54" t="s">
        <v>306</v>
      </c>
    </row>
    <row r="30" spans="1:17" s="33" customFormat="1" ht="60" x14ac:dyDescent="0.25">
      <c r="A30" s="5"/>
      <c r="B30" s="27" t="s">
        <v>238</v>
      </c>
      <c r="C30" s="28" t="s">
        <v>24</v>
      </c>
      <c r="D30" s="28" t="s">
        <v>22</v>
      </c>
      <c r="E30" s="28" t="s">
        <v>63</v>
      </c>
      <c r="F30" s="28" t="s">
        <v>132</v>
      </c>
      <c r="G30" s="29"/>
      <c r="H30" s="29"/>
      <c r="I30" s="30"/>
      <c r="J30" s="30"/>
      <c r="K30" s="30">
        <v>57.18</v>
      </c>
      <c r="L30" s="30"/>
      <c r="M30" s="30"/>
      <c r="N30" s="31">
        <f t="shared" si="2"/>
        <v>57.18</v>
      </c>
      <c r="O30" s="29" t="s">
        <v>13</v>
      </c>
      <c r="P30" s="32" t="s">
        <v>20</v>
      </c>
      <c r="Q30" s="54" t="s">
        <v>306</v>
      </c>
    </row>
    <row r="31" spans="1:17" s="33" customFormat="1" ht="30" x14ac:dyDescent="0.25">
      <c r="A31" s="5"/>
      <c r="B31" s="27" t="s">
        <v>239</v>
      </c>
      <c r="C31" s="28" t="s">
        <v>40</v>
      </c>
      <c r="D31" s="28" t="s">
        <v>113</v>
      </c>
      <c r="E31" s="28" t="s">
        <v>66</v>
      </c>
      <c r="F31" s="28" t="s">
        <v>133</v>
      </c>
      <c r="G31" s="29">
        <v>15</v>
      </c>
      <c r="H31" s="29"/>
      <c r="I31" s="30"/>
      <c r="J31" s="30"/>
      <c r="K31" s="30"/>
      <c r="L31" s="30"/>
      <c r="M31" s="30"/>
      <c r="N31" s="31">
        <f t="shared" si="2"/>
        <v>15</v>
      </c>
      <c r="O31" s="29" t="s">
        <v>13</v>
      </c>
      <c r="P31" s="38" t="s">
        <v>102</v>
      </c>
      <c r="Q31" s="54" t="s">
        <v>307</v>
      </c>
    </row>
    <row r="32" spans="1:17" s="33" customFormat="1" ht="67.5" customHeight="1" x14ac:dyDescent="0.25">
      <c r="A32" s="5"/>
      <c r="B32" s="27" t="s">
        <v>240</v>
      </c>
      <c r="C32" s="28" t="s">
        <v>33</v>
      </c>
      <c r="D32" s="28" t="s">
        <v>115</v>
      </c>
      <c r="E32" s="28" t="s">
        <v>67</v>
      </c>
      <c r="F32" s="28" t="s">
        <v>136</v>
      </c>
      <c r="G32" s="29">
        <v>15</v>
      </c>
      <c r="H32" s="29"/>
      <c r="I32" s="30"/>
      <c r="J32" s="30"/>
      <c r="K32" s="30"/>
      <c r="L32" s="30"/>
      <c r="M32" s="30"/>
      <c r="N32" s="31">
        <f t="shared" si="2"/>
        <v>15</v>
      </c>
      <c r="O32" s="29" t="s">
        <v>13</v>
      </c>
      <c r="P32" s="32" t="s">
        <v>42</v>
      </c>
      <c r="Q32" s="55" t="s">
        <v>308</v>
      </c>
    </row>
    <row r="33" spans="1:17" s="33" customFormat="1" ht="83.25" customHeight="1" x14ac:dyDescent="0.25">
      <c r="A33" s="5"/>
      <c r="B33" s="27" t="s">
        <v>241</v>
      </c>
      <c r="C33" s="28" t="s">
        <v>17</v>
      </c>
      <c r="D33" s="28" t="s">
        <v>114</v>
      </c>
      <c r="E33" s="28" t="s">
        <v>68</v>
      </c>
      <c r="F33" s="28" t="s">
        <v>135</v>
      </c>
      <c r="G33" s="29">
        <v>15</v>
      </c>
      <c r="H33" s="29"/>
      <c r="I33" s="30"/>
      <c r="J33" s="30"/>
      <c r="K33" s="30"/>
      <c r="L33" s="30"/>
      <c r="M33" s="30"/>
      <c r="N33" s="31">
        <f t="shared" si="2"/>
        <v>15</v>
      </c>
      <c r="O33" s="29" t="s">
        <v>13</v>
      </c>
      <c r="P33" s="32" t="s">
        <v>42</v>
      </c>
      <c r="Q33" s="56" t="s">
        <v>309</v>
      </c>
    </row>
    <row r="34" spans="1:17" s="33" customFormat="1" ht="75" x14ac:dyDescent="0.25">
      <c r="A34" s="5"/>
      <c r="B34" s="27" t="s">
        <v>242</v>
      </c>
      <c r="C34" s="28" t="s">
        <v>17</v>
      </c>
      <c r="D34" s="28" t="s">
        <v>114</v>
      </c>
      <c r="E34" s="28" t="s">
        <v>69</v>
      </c>
      <c r="F34" s="28" t="s">
        <v>137</v>
      </c>
      <c r="G34" s="29">
        <v>15</v>
      </c>
      <c r="H34" s="29"/>
      <c r="I34" s="30"/>
      <c r="J34" s="30"/>
      <c r="K34" s="30"/>
      <c r="L34" s="30"/>
      <c r="M34" s="30"/>
      <c r="N34" s="31">
        <f t="shared" si="2"/>
        <v>15</v>
      </c>
      <c r="O34" s="29" t="s">
        <v>13</v>
      </c>
      <c r="P34" s="32" t="s">
        <v>18</v>
      </c>
      <c r="Q34" s="56" t="s">
        <v>310</v>
      </c>
    </row>
    <row r="35" spans="1:17" s="33" customFormat="1" ht="140.25" customHeight="1" x14ac:dyDescent="0.25">
      <c r="A35" s="5"/>
      <c r="B35" s="27" t="s">
        <v>243</v>
      </c>
      <c r="C35" s="28" t="s">
        <v>15</v>
      </c>
      <c r="D35" s="28" t="s">
        <v>16</v>
      </c>
      <c r="E35" s="28" t="s">
        <v>70</v>
      </c>
      <c r="F35" s="28" t="s">
        <v>138</v>
      </c>
      <c r="G35" s="29">
        <v>15</v>
      </c>
      <c r="H35" s="29"/>
      <c r="I35" s="30"/>
      <c r="J35" s="30"/>
      <c r="K35" s="30"/>
      <c r="L35" s="30"/>
      <c r="M35" s="30"/>
      <c r="N35" s="31">
        <f t="shared" si="2"/>
        <v>15</v>
      </c>
      <c r="O35" s="29" t="s">
        <v>13</v>
      </c>
      <c r="P35" s="32" t="s">
        <v>103</v>
      </c>
      <c r="Q35" s="54" t="s">
        <v>311</v>
      </c>
    </row>
    <row r="36" spans="1:17" s="33" customFormat="1" ht="45" x14ac:dyDescent="0.25">
      <c r="A36" s="5"/>
      <c r="B36" s="27" t="s">
        <v>244</v>
      </c>
      <c r="C36" s="28" t="s">
        <v>24</v>
      </c>
      <c r="D36" s="28" t="s">
        <v>22</v>
      </c>
      <c r="E36" s="28" t="s">
        <v>71</v>
      </c>
      <c r="F36" s="28" t="s">
        <v>139</v>
      </c>
      <c r="G36" s="29">
        <v>15</v>
      </c>
      <c r="H36" s="29"/>
      <c r="I36" s="30"/>
      <c r="J36" s="30"/>
      <c r="K36" s="30"/>
      <c r="L36" s="30"/>
      <c r="M36" s="30"/>
      <c r="N36" s="31">
        <f t="shared" si="2"/>
        <v>15</v>
      </c>
      <c r="O36" s="29" t="s">
        <v>13</v>
      </c>
      <c r="P36" s="32" t="s">
        <v>18</v>
      </c>
      <c r="Q36" s="57" t="s">
        <v>312</v>
      </c>
    </row>
    <row r="37" spans="1:17" s="33" customFormat="1" ht="45" x14ac:dyDescent="0.25">
      <c r="A37" s="5"/>
      <c r="B37" s="27" t="s">
        <v>245</v>
      </c>
      <c r="C37" s="28" t="s">
        <v>33</v>
      </c>
      <c r="D37" s="28" t="s">
        <v>115</v>
      </c>
      <c r="E37" s="28" t="s">
        <v>72</v>
      </c>
      <c r="F37" s="28" t="s">
        <v>140</v>
      </c>
      <c r="G37" s="29">
        <v>15</v>
      </c>
      <c r="H37" s="29"/>
      <c r="I37" s="30"/>
      <c r="J37" s="30"/>
      <c r="K37" s="30"/>
      <c r="L37" s="30"/>
      <c r="M37" s="30"/>
      <c r="N37" s="31">
        <f t="shared" si="2"/>
        <v>15</v>
      </c>
      <c r="O37" s="29" t="s">
        <v>13</v>
      </c>
      <c r="P37" s="32" t="s">
        <v>18</v>
      </c>
      <c r="Q37" s="54" t="s">
        <v>313</v>
      </c>
    </row>
    <row r="38" spans="1:17" s="33" customFormat="1" ht="45" x14ac:dyDescent="0.25">
      <c r="A38" s="5"/>
      <c r="B38" s="27" t="s">
        <v>246</v>
      </c>
      <c r="C38" s="28" t="s">
        <v>26</v>
      </c>
      <c r="D38" s="28" t="s">
        <v>116</v>
      </c>
      <c r="E38" s="28" t="s">
        <v>72</v>
      </c>
      <c r="F38" s="28" t="s">
        <v>141</v>
      </c>
      <c r="G38" s="29">
        <v>15</v>
      </c>
      <c r="H38" s="29"/>
      <c r="I38" s="30"/>
      <c r="J38" s="30"/>
      <c r="K38" s="30"/>
      <c r="L38" s="30"/>
      <c r="M38" s="30"/>
      <c r="N38" s="31">
        <f t="shared" si="2"/>
        <v>15</v>
      </c>
      <c r="O38" s="29" t="s">
        <v>13</v>
      </c>
      <c r="P38" s="32" t="s">
        <v>18</v>
      </c>
      <c r="Q38" s="54" t="s">
        <v>313</v>
      </c>
    </row>
    <row r="39" spans="1:17" s="33" customFormat="1" ht="60" x14ac:dyDescent="0.25">
      <c r="A39" s="5"/>
      <c r="B39" s="27" t="s">
        <v>247</v>
      </c>
      <c r="C39" s="28" t="s">
        <v>25</v>
      </c>
      <c r="D39" s="28" t="s">
        <v>114</v>
      </c>
      <c r="E39" s="28" t="s">
        <v>73</v>
      </c>
      <c r="F39" s="28" t="s">
        <v>121</v>
      </c>
      <c r="G39" s="29">
        <v>30</v>
      </c>
      <c r="H39" s="29"/>
      <c r="I39" s="30"/>
      <c r="J39" s="30"/>
      <c r="K39" s="30">
        <v>120</v>
      </c>
      <c r="L39" s="30"/>
      <c r="M39" s="30"/>
      <c r="N39" s="31">
        <f t="shared" ref="N39:N58" si="3">G39+H39+I39+J39+K39+L39+M39</f>
        <v>150</v>
      </c>
      <c r="O39" s="29" t="s">
        <v>13</v>
      </c>
      <c r="P39" s="32" t="s">
        <v>20</v>
      </c>
      <c r="Q39" s="54" t="s">
        <v>314</v>
      </c>
    </row>
    <row r="40" spans="1:17" s="33" customFormat="1" ht="69" customHeight="1" x14ac:dyDescent="0.25">
      <c r="A40" s="5"/>
      <c r="B40" s="27" t="s">
        <v>248</v>
      </c>
      <c r="C40" s="28" t="s">
        <v>25</v>
      </c>
      <c r="D40" s="28" t="s">
        <v>114</v>
      </c>
      <c r="E40" s="28" t="s">
        <v>73</v>
      </c>
      <c r="F40" s="28" t="s">
        <v>121</v>
      </c>
      <c r="G40" s="29">
        <v>15</v>
      </c>
      <c r="H40" s="29"/>
      <c r="I40" s="30"/>
      <c r="J40" s="30"/>
      <c r="K40" s="30">
        <v>120</v>
      </c>
      <c r="L40" s="30"/>
      <c r="M40" s="30"/>
      <c r="N40" s="31">
        <f t="shared" si="3"/>
        <v>135</v>
      </c>
      <c r="O40" s="29" t="s">
        <v>13</v>
      </c>
      <c r="P40" s="32" t="s">
        <v>20</v>
      </c>
      <c r="Q40" s="54" t="s">
        <v>314</v>
      </c>
    </row>
    <row r="41" spans="1:17" s="33" customFormat="1" ht="60" x14ac:dyDescent="0.25">
      <c r="A41" s="5"/>
      <c r="B41" s="27" t="s">
        <v>249</v>
      </c>
      <c r="C41" s="28" t="s">
        <v>31</v>
      </c>
      <c r="D41" s="28" t="s">
        <v>114</v>
      </c>
      <c r="E41" s="28" t="s">
        <v>75</v>
      </c>
      <c r="F41" s="28" t="s">
        <v>125</v>
      </c>
      <c r="G41" s="29">
        <v>60</v>
      </c>
      <c r="H41" s="29"/>
      <c r="I41" s="30"/>
      <c r="J41" s="30"/>
      <c r="K41" s="30">
        <v>300</v>
      </c>
      <c r="L41" s="30"/>
      <c r="M41" s="30"/>
      <c r="N41" s="31">
        <f t="shared" si="3"/>
        <v>360</v>
      </c>
      <c r="O41" s="29" t="s">
        <v>13</v>
      </c>
      <c r="P41" s="32" t="s">
        <v>36</v>
      </c>
      <c r="Q41" s="54" t="s">
        <v>315</v>
      </c>
    </row>
    <row r="42" spans="1:17" s="33" customFormat="1" ht="60" x14ac:dyDescent="0.25">
      <c r="A42" s="5"/>
      <c r="B42" s="27" t="s">
        <v>250</v>
      </c>
      <c r="C42" s="28" t="s">
        <v>24</v>
      </c>
      <c r="D42" s="28" t="s">
        <v>22</v>
      </c>
      <c r="E42" s="28" t="s">
        <v>76</v>
      </c>
      <c r="F42" s="28" t="s">
        <v>129</v>
      </c>
      <c r="G42" s="29">
        <v>45</v>
      </c>
      <c r="H42" s="29"/>
      <c r="I42" s="30"/>
      <c r="J42" s="30"/>
      <c r="K42" s="30">
        <v>706.5</v>
      </c>
      <c r="L42" s="30"/>
      <c r="M42" s="30"/>
      <c r="N42" s="31">
        <f t="shared" si="3"/>
        <v>751.5</v>
      </c>
      <c r="O42" s="29" t="s">
        <v>13</v>
      </c>
      <c r="P42" s="32" t="s">
        <v>20</v>
      </c>
      <c r="Q42" s="54" t="s">
        <v>316</v>
      </c>
    </row>
    <row r="43" spans="1:17" s="33" customFormat="1" ht="60" x14ac:dyDescent="0.25">
      <c r="A43" s="5"/>
      <c r="B43" s="27" t="s">
        <v>251</v>
      </c>
      <c r="C43" s="28" t="s">
        <v>24</v>
      </c>
      <c r="D43" s="28" t="s">
        <v>22</v>
      </c>
      <c r="E43" s="28" t="s">
        <v>76</v>
      </c>
      <c r="F43" s="28" t="s">
        <v>129</v>
      </c>
      <c r="G43" s="29"/>
      <c r="H43" s="29"/>
      <c r="I43" s="30"/>
      <c r="J43" s="30"/>
      <c r="K43" s="30">
        <v>-0.5</v>
      </c>
      <c r="L43" s="30"/>
      <c r="M43" s="30"/>
      <c r="N43" s="31">
        <f t="shared" si="3"/>
        <v>-0.5</v>
      </c>
      <c r="O43" s="29" t="s">
        <v>13</v>
      </c>
      <c r="P43" s="32"/>
      <c r="Q43" s="54" t="s">
        <v>316</v>
      </c>
    </row>
    <row r="44" spans="1:17" s="33" customFormat="1" ht="60" x14ac:dyDescent="0.25">
      <c r="A44" s="5"/>
      <c r="B44" s="27" t="s">
        <v>252</v>
      </c>
      <c r="C44" s="28" t="s">
        <v>33</v>
      </c>
      <c r="D44" s="28" t="s">
        <v>115</v>
      </c>
      <c r="E44" s="28" t="s">
        <v>78</v>
      </c>
      <c r="F44" s="28" t="s">
        <v>142</v>
      </c>
      <c r="G44" s="29">
        <v>45</v>
      </c>
      <c r="H44" s="29"/>
      <c r="I44" s="30"/>
      <c r="J44" s="30"/>
      <c r="K44" s="30">
        <v>247.59</v>
      </c>
      <c r="L44" s="30"/>
      <c r="M44" s="30"/>
      <c r="N44" s="31">
        <f t="shared" si="3"/>
        <v>292.59000000000003</v>
      </c>
      <c r="O44" s="29" t="s">
        <v>13</v>
      </c>
      <c r="P44" s="32" t="s">
        <v>104</v>
      </c>
      <c r="Q44" s="55" t="s">
        <v>317</v>
      </c>
    </row>
    <row r="45" spans="1:17" s="33" customFormat="1" ht="60" x14ac:dyDescent="0.25">
      <c r="A45" s="5"/>
      <c r="B45" s="27" t="s">
        <v>253</v>
      </c>
      <c r="C45" s="28" t="s">
        <v>33</v>
      </c>
      <c r="D45" s="28" t="s">
        <v>115</v>
      </c>
      <c r="E45" s="28" t="s">
        <v>78</v>
      </c>
      <c r="F45" s="28" t="s">
        <v>142</v>
      </c>
      <c r="G45" s="29">
        <v>0</v>
      </c>
      <c r="H45" s="29"/>
      <c r="I45" s="30"/>
      <c r="J45" s="30"/>
      <c r="K45" s="30">
        <v>9.9700000000000006</v>
      </c>
      <c r="L45" s="30"/>
      <c r="M45" s="30"/>
      <c r="N45" s="31">
        <f t="shared" si="3"/>
        <v>9.9700000000000006</v>
      </c>
      <c r="O45" s="29" t="s">
        <v>13</v>
      </c>
      <c r="P45" s="32" t="s">
        <v>104</v>
      </c>
      <c r="Q45" s="55" t="s">
        <v>317</v>
      </c>
    </row>
    <row r="46" spans="1:17" s="33" customFormat="1" ht="60" x14ac:dyDescent="0.25">
      <c r="A46" s="5"/>
      <c r="B46" s="27" t="s">
        <v>254</v>
      </c>
      <c r="C46" s="28" t="s">
        <v>17</v>
      </c>
      <c r="D46" s="28" t="s">
        <v>114</v>
      </c>
      <c r="E46" s="28" t="s">
        <v>78</v>
      </c>
      <c r="F46" s="28" t="s">
        <v>142</v>
      </c>
      <c r="G46" s="29">
        <v>45</v>
      </c>
      <c r="H46" s="29"/>
      <c r="I46" s="30"/>
      <c r="J46" s="30"/>
      <c r="K46" s="30">
        <v>247.59</v>
      </c>
      <c r="L46" s="30"/>
      <c r="M46" s="30"/>
      <c r="N46" s="31">
        <f t="shared" si="3"/>
        <v>292.59000000000003</v>
      </c>
      <c r="O46" s="29" t="s">
        <v>13</v>
      </c>
      <c r="P46" s="32" t="s">
        <v>104</v>
      </c>
      <c r="Q46" s="55" t="s">
        <v>317</v>
      </c>
    </row>
    <row r="47" spans="1:17" s="33" customFormat="1" ht="60" x14ac:dyDescent="0.25">
      <c r="A47" s="5"/>
      <c r="B47" s="27" t="s">
        <v>255</v>
      </c>
      <c r="C47" s="28" t="s">
        <v>17</v>
      </c>
      <c r="D47" s="28" t="s">
        <v>114</v>
      </c>
      <c r="E47" s="28" t="s">
        <v>78</v>
      </c>
      <c r="F47" s="28" t="s">
        <v>142</v>
      </c>
      <c r="G47" s="29">
        <v>0</v>
      </c>
      <c r="H47" s="29"/>
      <c r="I47" s="30"/>
      <c r="J47" s="30"/>
      <c r="K47" s="30">
        <v>9.9700000000000006</v>
      </c>
      <c r="L47" s="30"/>
      <c r="M47" s="30"/>
      <c r="N47" s="31">
        <f t="shared" si="3"/>
        <v>9.9700000000000006</v>
      </c>
      <c r="O47" s="29" t="s">
        <v>13</v>
      </c>
      <c r="P47" s="32" t="s">
        <v>104</v>
      </c>
      <c r="Q47" s="55" t="s">
        <v>317</v>
      </c>
    </row>
    <row r="48" spans="1:17" s="33" customFormat="1" ht="75" x14ac:dyDescent="0.25">
      <c r="A48" s="5"/>
      <c r="B48" s="27" t="s">
        <v>256</v>
      </c>
      <c r="C48" s="28" t="s">
        <v>15</v>
      </c>
      <c r="D48" s="28" t="s">
        <v>16</v>
      </c>
      <c r="E48" s="28" t="s">
        <v>79</v>
      </c>
      <c r="F48" s="28" t="s">
        <v>144</v>
      </c>
      <c r="G48" s="29">
        <v>45</v>
      </c>
      <c r="H48" s="29"/>
      <c r="I48" s="30"/>
      <c r="J48" s="30"/>
      <c r="K48" s="30"/>
      <c r="L48" s="30"/>
      <c r="M48" s="30"/>
      <c r="N48" s="31">
        <f t="shared" si="3"/>
        <v>45</v>
      </c>
      <c r="O48" s="29" t="s">
        <v>13</v>
      </c>
      <c r="P48" s="32" t="s">
        <v>105</v>
      </c>
      <c r="Q48" s="54" t="s">
        <v>318</v>
      </c>
    </row>
    <row r="49" spans="1:17" s="33" customFormat="1" ht="75" x14ac:dyDescent="0.25">
      <c r="A49" s="5"/>
      <c r="B49" s="27" t="s">
        <v>257</v>
      </c>
      <c r="C49" s="28" t="s">
        <v>24</v>
      </c>
      <c r="D49" s="28" t="s">
        <v>22</v>
      </c>
      <c r="E49" s="28" t="s">
        <v>77</v>
      </c>
      <c r="F49" s="28" t="s">
        <v>142</v>
      </c>
      <c r="G49" s="29">
        <v>45</v>
      </c>
      <c r="H49" s="29"/>
      <c r="I49" s="30"/>
      <c r="J49" s="30"/>
      <c r="K49" s="30">
        <v>632.01</v>
      </c>
      <c r="L49" s="30"/>
      <c r="M49" s="30"/>
      <c r="N49" s="31">
        <f t="shared" si="3"/>
        <v>677.01</v>
      </c>
      <c r="O49" s="29" t="s">
        <v>13</v>
      </c>
      <c r="P49" s="32" t="s">
        <v>106</v>
      </c>
      <c r="Q49" s="55" t="s">
        <v>319</v>
      </c>
    </row>
    <row r="50" spans="1:17" s="33" customFormat="1" ht="75" x14ac:dyDescent="0.25">
      <c r="A50" s="5"/>
      <c r="B50" s="27" t="s">
        <v>258</v>
      </c>
      <c r="C50" s="28" t="s">
        <v>24</v>
      </c>
      <c r="D50" s="28" t="s">
        <v>22</v>
      </c>
      <c r="E50" s="28" t="s">
        <v>77</v>
      </c>
      <c r="F50" s="28" t="s">
        <v>142</v>
      </c>
      <c r="G50" s="29">
        <v>0</v>
      </c>
      <c r="H50" s="29"/>
      <c r="I50" s="30"/>
      <c r="J50" s="30"/>
      <c r="K50" s="30">
        <v>-0.08</v>
      </c>
      <c r="L50" s="30"/>
      <c r="M50" s="30"/>
      <c r="N50" s="31">
        <f t="shared" si="3"/>
        <v>-0.08</v>
      </c>
      <c r="O50" s="29" t="s">
        <v>13</v>
      </c>
      <c r="P50" s="32" t="s">
        <v>106</v>
      </c>
      <c r="Q50" s="55" t="s">
        <v>319</v>
      </c>
    </row>
    <row r="51" spans="1:17" s="33" customFormat="1" ht="90" x14ac:dyDescent="0.25">
      <c r="A51" s="5"/>
      <c r="B51" s="27" t="s">
        <v>259</v>
      </c>
      <c r="C51" s="28" t="s">
        <v>24</v>
      </c>
      <c r="D51" s="28" t="s">
        <v>22</v>
      </c>
      <c r="E51" s="28" t="s">
        <v>82</v>
      </c>
      <c r="F51" s="28" t="s">
        <v>143</v>
      </c>
      <c r="G51" s="29">
        <v>30</v>
      </c>
      <c r="H51" s="29"/>
      <c r="I51" s="30"/>
      <c r="J51" s="30"/>
      <c r="K51" s="30"/>
      <c r="L51" s="30"/>
      <c r="M51" s="30"/>
      <c r="N51" s="31">
        <f t="shared" si="3"/>
        <v>30</v>
      </c>
      <c r="O51" s="29" t="s">
        <v>13</v>
      </c>
      <c r="P51" s="32" t="s">
        <v>108</v>
      </c>
      <c r="Q51" s="58" t="s">
        <v>320</v>
      </c>
    </row>
    <row r="52" spans="1:17" s="33" customFormat="1" ht="105" x14ac:dyDescent="0.25">
      <c r="A52" s="5"/>
      <c r="B52" s="27" t="s">
        <v>260</v>
      </c>
      <c r="C52" s="28" t="s">
        <v>23</v>
      </c>
      <c r="D52" s="28" t="s">
        <v>115</v>
      </c>
      <c r="E52" s="28" t="s">
        <v>83</v>
      </c>
      <c r="F52" s="28" t="s">
        <v>144</v>
      </c>
      <c r="G52" s="29">
        <v>30</v>
      </c>
      <c r="H52" s="29"/>
      <c r="I52" s="30"/>
      <c r="J52" s="30"/>
      <c r="K52" s="30"/>
      <c r="L52" s="30"/>
      <c r="M52" s="30"/>
      <c r="N52" s="31">
        <f t="shared" si="3"/>
        <v>30</v>
      </c>
      <c r="O52" s="29" t="s">
        <v>13</v>
      </c>
      <c r="P52" s="32" t="s">
        <v>108</v>
      </c>
      <c r="Q52" s="56" t="s">
        <v>359</v>
      </c>
    </row>
    <row r="53" spans="1:17" s="33" customFormat="1" ht="105" x14ac:dyDescent="0.25">
      <c r="A53" s="5"/>
      <c r="B53" s="27" t="s">
        <v>261</v>
      </c>
      <c r="C53" s="28" t="s">
        <v>17</v>
      </c>
      <c r="D53" s="28" t="s">
        <v>114</v>
      </c>
      <c r="E53" s="28" t="s">
        <v>83</v>
      </c>
      <c r="F53" s="28" t="s">
        <v>144</v>
      </c>
      <c r="G53" s="29">
        <v>30</v>
      </c>
      <c r="H53" s="29"/>
      <c r="I53" s="30"/>
      <c r="J53" s="30"/>
      <c r="K53" s="30"/>
      <c r="L53" s="30"/>
      <c r="M53" s="30"/>
      <c r="N53" s="31">
        <f t="shared" si="3"/>
        <v>30</v>
      </c>
      <c r="O53" s="29" t="s">
        <v>13</v>
      </c>
      <c r="P53" s="32" t="s">
        <v>108</v>
      </c>
      <c r="Q53" s="56" t="s">
        <v>359</v>
      </c>
    </row>
    <row r="54" spans="1:17" s="33" customFormat="1" ht="90" x14ac:dyDescent="0.25">
      <c r="A54" s="5"/>
      <c r="B54" s="27" t="s">
        <v>262</v>
      </c>
      <c r="C54" s="28" t="s">
        <v>23</v>
      </c>
      <c r="D54" s="28" t="s">
        <v>115</v>
      </c>
      <c r="E54" s="28" t="s">
        <v>80</v>
      </c>
      <c r="F54" s="28" t="s">
        <v>145</v>
      </c>
      <c r="G54" s="29">
        <v>15</v>
      </c>
      <c r="H54" s="29"/>
      <c r="I54" s="30"/>
      <c r="J54" s="30"/>
      <c r="K54" s="30"/>
      <c r="L54" s="30"/>
      <c r="M54" s="30"/>
      <c r="N54" s="31">
        <f t="shared" si="3"/>
        <v>15</v>
      </c>
      <c r="O54" s="29" t="s">
        <v>13</v>
      </c>
      <c r="P54" s="32" t="s">
        <v>42</v>
      </c>
      <c r="Q54" s="55" t="s">
        <v>321</v>
      </c>
    </row>
    <row r="55" spans="1:17" s="33" customFormat="1" ht="98.25" customHeight="1" x14ac:dyDescent="0.25">
      <c r="A55" s="5"/>
      <c r="B55" s="27" t="s">
        <v>263</v>
      </c>
      <c r="C55" s="28" t="s">
        <v>17</v>
      </c>
      <c r="D55" s="28" t="s">
        <v>114</v>
      </c>
      <c r="E55" s="28" t="s">
        <v>80</v>
      </c>
      <c r="F55" s="28" t="s">
        <v>145</v>
      </c>
      <c r="G55" s="29">
        <v>15</v>
      </c>
      <c r="H55" s="29"/>
      <c r="I55" s="30"/>
      <c r="J55" s="30"/>
      <c r="K55" s="30"/>
      <c r="L55" s="30"/>
      <c r="M55" s="30"/>
      <c r="N55" s="31">
        <f t="shared" si="3"/>
        <v>15</v>
      </c>
      <c r="O55" s="29" t="s">
        <v>13</v>
      </c>
      <c r="P55" s="32" t="s">
        <v>42</v>
      </c>
      <c r="Q55" s="55" t="s">
        <v>321</v>
      </c>
    </row>
    <row r="56" spans="1:17" s="33" customFormat="1" x14ac:dyDescent="0.25">
      <c r="A56" s="5"/>
      <c r="B56" s="27" t="s">
        <v>264</v>
      </c>
      <c r="C56" s="28" t="s">
        <v>24</v>
      </c>
      <c r="D56" s="28" t="s">
        <v>22</v>
      </c>
      <c r="E56" s="28" t="s">
        <v>85</v>
      </c>
      <c r="F56" s="28" t="s">
        <v>145</v>
      </c>
      <c r="G56" s="29">
        <v>15</v>
      </c>
      <c r="H56" s="29"/>
      <c r="I56" s="30"/>
      <c r="J56" s="30"/>
      <c r="K56" s="30"/>
      <c r="L56" s="30"/>
      <c r="M56" s="30"/>
      <c r="N56" s="31">
        <f t="shared" si="3"/>
        <v>15</v>
      </c>
      <c r="O56" s="29" t="s">
        <v>13</v>
      </c>
      <c r="P56" s="32" t="s">
        <v>42</v>
      </c>
      <c r="Q56" s="55" t="s">
        <v>322</v>
      </c>
    </row>
    <row r="57" spans="1:17" s="33" customFormat="1" ht="60" x14ac:dyDescent="0.25">
      <c r="A57" s="5"/>
      <c r="B57" s="27" t="s">
        <v>265</v>
      </c>
      <c r="C57" s="28" t="s">
        <v>15</v>
      </c>
      <c r="D57" s="28" t="s">
        <v>16</v>
      </c>
      <c r="E57" s="28" t="s">
        <v>86</v>
      </c>
      <c r="F57" s="28" t="s">
        <v>145</v>
      </c>
      <c r="G57" s="29">
        <v>15</v>
      </c>
      <c r="H57" s="29"/>
      <c r="I57" s="30"/>
      <c r="J57" s="30"/>
      <c r="K57" s="30"/>
      <c r="L57" s="30"/>
      <c r="M57" s="30"/>
      <c r="N57" s="31">
        <f t="shared" si="3"/>
        <v>15</v>
      </c>
      <c r="O57" s="29" t="s">
        <v>13</v>
      </c>
      <c r="P57" s="32" t="s">
        <v>18</v>
      </c>
      <c r="Q57" s="54" t="s">
        <v>323</v>
      </c>
    </row>
    <row r="58" spans="1:17" s="33" customFormat="1" ht="75" x14ac:dyDescent="0.25">
      <c r="A58" s="5"/>
      <c r="B58" s="27" t="s">
        <v>266</v>
      </c>
      <c r="C58" s="28" t="s">
        <v>30</v>
      </c>
      <c r="D58" s="28" t="s">
        <v>114</v>
      </c>
      <c r="E58" s="28" t="s">
        <v>81</v>
      </c>
      <c r="F58" s="28" t="s">
        <v>144</v>
      </c>
      <c r="G58" s="29">
        <v>30</v>
      </c>
      <c r="H58" s="29"/>
      <c r="I58" s="30"/>
      <c r="J58" s="30"/>
      <c r="K58" s="30"/>
      <c r="L58" s="30"/>
      <c r="M58" s="30"/>
      <c r="N58" s="31">
        <f t="shared" si="3"/>
        <v>30</v>
      </c>
      <c r="O58" s="29" t="s">
        <v>13</v>
      </c>
      <c r="P58" s="32" t="s">
        <v>108</v>
      </c>
      <c r="Q58" s="54" t="s">
        <v>324</v>
      </c>
    </row>
    <row r="59" spans="1:17" s="33" customFormat="1" ht="90" x14ac:dyDescent="0.25">
      <c r="A59" s="5"/>
      <c r="B59" s="27" t="s">
        <v>267</v>
      </c>
      <c r="C59" s="28" t="s">
        <v>49</v>
      </c>
      <c r="D59" s="28" t="s">
        <v>113</v>
      </c>
      <c r="E59" s="28" t="s">
        <v>84</v>
      </c>
      <c r="F59" s="28" t="s">
        <v>144</v>
      </c>
      <c r="G59" s="29">
        <v>45</v>
      </c>
      <c r="H59" s="29"/>
      <c r="I59" s="30"/>
      <c r="J59" s="30"/>
      <c r="K59" s="30"/>
      <c r="L59" s="30"/>
      <c r="M59" s="30"/>
      <c r="N59" s="31">
        <f t="shared" ref="N59:N74" si="4">G59+H59+I59+J59+K59+L59+M59</f>
        <v>45</v>
      </c>
      <c r="O59" s="29" t="s">
        <v>13</v>
      </c>
      <c r="P59" s="32" t="s">
        <v>108</v>
      </c>
      <c r="Q59" s="54" t="s">
        <v>360</v>
      </c>
    </row>
    <row r="60" spans="1:17" s="33" customFormat="1" ht="90" x14ac:dyDescent="0.25">
      <c r="A60" s="5"/>
      <c r="B60" s="27" t="s">
        <v>268</v>
      </c>
      <c r="C60" s="28" t="s">
        <v>38</v>
      </c>
      <c r="D60" s="28" t="s">
        <v>114</v>
      </c>
      <c r="E60" s="28" t="s">
        <v>84</v>
      </c>
      <c r="F60" s="28" t="s">
        <v>144</v>
      </c>
      <c r="G60" s="29">
        <v>45</v>
      </c>
      <c r="H60" s="29"/>
      <c r="I60" s="30"/>
      <c r="J60" s="30"/>
      <c r="K60" s="30"/>
      <c r="L60" s="30"/>
      <c r="M60" s="30"/>
      <c r="N60" s="31">
        <f t="shared" si="4"/>
        <v>45</v>
      </c>
      <c r="O60" s="29" t="s">
        <v>13</v>
      </c>
      <c r="P60" s="32" t="s">
        <v>108</v>
      </c>
      <c r="Q60" s="54" t="s">
        <v>360</v>
      </c>
    </row>
    <row r="61" spans="1:17" s="33" customFormat="1" ht="165" x14ac:dyDescent="0.25">
      <c r="A61" s="5"/>
      <c r="B61" s="27" t="s">
        <v>269</v>
      </c>
      <c r="C61" s="28" t="s">
        <v>34</v>
      </c>
      <c r="D61" s="28" t="s">
        <v>114</v>
      </c>
      <c r="E61" s="28" t="s">
        <v>87</v>
      </c>
      <c r="F61" s="28" t="s">
        <v>148</v>
      </c>
      <c r="G61" s="29">
        <v>45</v>
      </c>
      <c r="H61" s="29"/>
      <c r="I61" s="30"/>
      <c r="J61" s="30"/>
      <c r="K61" s="30">
        <v>106</v>
      </c>
      <c r="L61" s="30">
        <v>25</v>
      </c>
      <c r="M61" s="30"/>
      <c r="N61" s="31">
        <f t="shared" si="4"/>
        <v>176</v>
      </c>
      <c r="O61" s="29" t="s">
        <v>13</v>
      </c>
      <c r="P61" s="32" t="s">
        <v>20</v>
      </c>
      <c r="Q61" s="54" t="s">
        <v>325</v>
      </c>
    </row>
    <row r="62" spans="1:17" s="33" customFormat="1" ht="60" x14ac:dyDescent="0.25">
      <c r="A62" s="5"/>
      <c r="B62" s="27" t="s">
        <v>270</v>
      </c>
      <c r="C62" s="28" t="s">
        <v>44</v>
      </c>
      <c r="D62" s="28" t="s">
        <v>117</v>
      </c>
      <c r="E62" s="28" t="s">
        <v>88</v>
      </c>
      <c r="F62" s="28" t="s">
        <v>143</v>
      </c>
      <c r="G62" s="29">
        <v>60</v>
      </c>
      <c r="H62" s="29"/>
      <c r="I62" s="30"/>
      <c r="J62" s="30"/>
      <c r="K62" s="30"/>
      <c r="L62" s="30"/>
      <c r="M62" s="30"/>
      <c r="N62" s="31">
        <f t="shared" si="4"/>
        <v>60</v>
      </c>
      <c r="O62" s="29" t="s">
        <v>13</v>
      </c>
      <c r="P62" s="32" t="s">
        <v>36</v>
      </c>
      <c r="Q62" s="54" t="s">
        <v>326</v>
      </c>
    </row>
    <row r="63" spans="1:17" s="33" customFormat="1" ht="60" x14ac:dyDescent="0.25">
      <c r="A63" s="5"/>
      <c r="B63" s="27" t="s">
        <v>271</v>
      </c>
      <c r="C63" s="28" t="s">
        <v>44</v>
      </c>
      <c r="D63" s="28" t="s">
        <v>117</v>
      </c>
      <c r="E63" s="28" t="s">
        <v>74</v>
      </c>
      <c r="F63" s="28" t="s">
        <v>129</v>
      </c>
      <c r="G63" s="29">
        <v>60</v>
      </c>
      <c r="H63" s="29"/>
      <c r="I63" s="30"/>
      <c r="J63" s="30"/>
      <c r="K63" s="30">
        <v>235</v>
      </c>
      <c r="L63" s="30"/>
      <c r="M63" s="30"/>
      <c r="N63" s="31">
        <f t="shared" si="4"/>
        <v>295</v>
      </c>
      <c r="O63" s="29" t="s">
        <v>13</v>
      </c>
      <c r="P63" s="32" t="s">
        <v>109</v>
      </c>
      <c r="Q63" s="55" t="s">
        <v>327</v>
      </c>
    </row>
    <row r="64" spans="1:17" s="33" customFormat="1" ht="60" x14ac:dyDescent="0.25">
      <c r="A64" s="5"/>
      <c r="B64" s="27" t="s">
        <v>272</v>
      </c>
      <c r="C64" s="28" t="s">
        <v>44</v>
      </c>
      <c r="D64" s="28" t="s">
        <v>117</v>
      </c>
      <c r="E64" s="28" t="s">
        <v>74</v>
      </c>
      <c r="F64" s="28" t="s">
        <v>129</v>
      </c>
      <c r="G64" s="29">
        <v>0</v>
      </c>
      <c r="H64" s="29"/>
      <c r="I64" s="30"/>
      <c r="J64" s="30"/>
      <c r="K64" s="30">
        <v>65</v>
      </c>
      <c r="L64" s="30"/>
      <c r="M64" s="30"/>
      <c r="N64" s="31">
        <f t="shared" si="4"/>
        <v>65</v>
      </c>
      <c r="O64" s="29" t="s">
        <v>13</v>
      </c>
      <c r="P64" s="32" t="s">
        <v>110</v>
      </c>
      <c r="Q64" s="55" t="s">
        <v>327</v>
      </c>
    </row>
    <row r="65" spans="1:17" s="33" customFormat="1" ht="75" x14ac:dyDescent="0.25">
      <c r="A65" s="5"/>
      <c r="B65" s="27" t="s">
        <v>273</v>
      </c>
      <c r="C65" s="28" t="s">
        <v>44</v>
      </c>
      <c r="D65" s="28" t="s">
        <v>117</v>
      </c>
      <c r="E65" s="28" t="s">
        <v>89</v>
      </c>
      <c r="F65" s="28" t="s">
        <v>146</v>
      </c>
      <c r="G65" s="29">
        <v>45</v>
      </c>
      <c r="H65" s="29"/>
      <c r="I65" s="30"/>
      <c r="J65" s="30"/>
      <c r="K65" s="30"/>
      <c r="L65" s="30"/>
      <c r="M65" s="30"/>
      <c r="N65" s="31">
        <f t="shared" si="4"/>
        <v>45</v>
      </c>
      <c r="O65" s="29" t="s">
        <v>13</v>
      </c>
      <c r="P65" s="32" t="s">
        <v>20</v>
      </c>
      <c r="Q65" s="55" t="s">
        <v>328</v>
      </c>
    </row>
    <row r="66" spans="1:17" s="33" customFormat="1" ht="90" x14ac:dyDescent="0.25">
      <c r="A66" s="5"/>
      <c r="B66" s="27" t="s">
        <v>274</v>
      </c>
      <c r="C66" s="28" t="s">
        <v>15</v>
      </c>
      <c r="D66" s="28" t="s">
        <v>16</v>
      </c>
      <c r="E66" s="28" t="s">
        <v>50</v>
      </c>
      <c r="F66" s="28" t="s">
        <v>121</v>
      </c>
      <c r="G66" s="29">
        <v>45</v>
      </c>
      <c r="H66" s="29"/>
      <c r="I66" s="30"/>
      <c r="J66" s="30"/>
      <c r="K66" s="30"/>
      <c r="L66" s="30"/>
      <c r="M66" s="30"/>
      <c r="N66" s="31">
        <f t="shared" si="4"/>
        <v>45</v>
      </c>
      <c r="O66" s="29" t="s">
        <v>13</v>
      </c>
      <c r="P66" s="32" t="s">
        <v>20</v>
      </c>
      <c r="Q66" s="54" t="s">
        <v>329</v>
      </c>
    </row>
    <row r="67" spans="1:17" s="33" customFormat="1" ht="90" x14ac:dyDescent="0.25">
      <c r="A67" s="5"/>
      <c r="B67" s="27" t="s">
        <v>275</v>
      </c>
      <c r="C67" s="28" t="s">
        <v>17</v>
      </c>
      <c r="D67" s="28" t="s">
        <v>114</v>
      </c>
      <c r="E67" s="28" t="s">
        <v>90</v>
      </c>
      <c r="F67" s="28" t="s">
        <v>121</v>
      </c>
      <c r="G67" s="29">
        <v>45</v>
      </c>
      <c r="H67" s="29"/>
      <c r="I67" s="30"/>
      <c r="J67" s="30"/>
      <c r="K67" s="30">
        <v>300</v>
      </c>
      <c r="L67" s="30"/>
      <c r="M67" s="30"/>
      <c r="N67" s="31">
        <f t="shared" si="4"/>
        <v>345</v>
      </c>
      <c r="O67" s="29" t="s">
        <v>13</v>
      </c>
      <c r="P67" s="32" t="s">
        <v>20</v>
      </c>
      <c r="Q67" s="54" t="s">
        <v>330</v>
      </c>
    </row>
    <row r="68" spans="1:17" s="33" customFormat="1" ht="90" x14ac:dyDescent="0.25">
      <c r="A68" s="5"/>
      <c r="B68" s="27" t="s">
        <v>276</v>
      </c>
      <c r="C68" s="28" t="s">
        <v>30</v>
      </c>
      <c r="D68" s="28" t="s">
        <v>114</v>
      </c>
      <c r="E68" s="28" t="s">
        <v>90</v>
      </c>
      <c r="F68" s="28" t="s">
        <v>121</v>
      </c>
      <c r="G68" s="29">
        <v>45</v>
      </c>
      <c r="H68" s="29"/>
      <c r="I68" s="30"/>
      <c r="J68" s="30"/>
      <c r="K68" s="30">
        <v>300</v>
      </c>
      <c r="L68" s="30"/>
      <c r="M68" s="30"/>
      <c r="N68" s="31">
        <f t="shared" si="4"/>
        <v>345</v>
      </c>
      <c r="O68" s="29" t="s">
        <v>13</v>
      </c>
      <c r="P68" s="32" t="s">
        <v>20</v>
      </c>
      <c r="Q68" s="54" t="s">
        <v>330</v>
      </c>
    </row>
    <row r="69" spans="1:17" s="33" customFormat="1" ht="135" x14ac:dyDescent="0.25">
      <c r="A69" s="5"/>
      <c r="B69" s="27" t="s">
        <v>277</v>
      </c>
      <c r="C69" s="28" t="s">
        <v>49</v>
      </c>
      <c r="D69" s="28" t="s">
        <v>113</v>
      </c>
      <c r="E69" s="28" t="s">
        <v>92</v>
      </c>
      <c r="F69" s="28" t="s">
        <v>149</v>
      </c>
      <c r="G69" s="29">
        <v>60</v>
      </c>
      <c r="H69" s="29"/>
      <c r="I69" s="30"/>
      <c r="J69" s="30"/>
      <c r="K69" s="30"/>
      <c r="L69" s="30"/>
      <c r="M69" s="30"/>
      <c r="N69" s="31">
        <f t="shared" si="4"/>
        <v>60</v>
      </c>
      <c r="O69" s="29" t="s">
        <v>13</v>
      </c>
      <c r="P69" s="32" t="s">
        <v>20</v>
      </c>
      <c r="Q69" s="54" t="s">
        <v>331</v>
      </c>
    </row>
    <row r="70" spans="1:17" s="33" customFormat="1" ht="135" x14ac:dyDescent="0.25">
      <c r="A70" s="5"/>
      <c r="B70" s="27" t="s">
        <v>278</v>
      </c>
      <c r="C70" s="28" t="s">
        <v>31</v>
      </c>
      <c r="D70" s="28" t="s">
        <v>114</v>
      </c>
      <c r="E70" s="28" t="s">
        <v>92</v>
      </c>
      <c r="F70" s="28" t="s">
        <v>149</v>
      </c>
      <c r="G70" s="29">
        <v>60</v>
      </c>
      <c r="H70" s="29"/>
      <c r="I70" s="30"/>
      <c r="J70" s="30"/>
      <c r="K70" s="30"/>
      <c r="L70" s="30"/>
      <c r="M70" s="30"/>
      <c r="N70" s="31">
        <f t="shared" si="4"/>
        <v>60</v>
      </c>
      <c r="O70" s="29" t="s">
        <v>13</v>
      </c>
      <c r="P70" s="32" t="s">
        <v>20</v>
      </c>
      <c r="Q70" s="54" t="s">
        <v>331</v>
      </c>
    </row>
    <row r="71" spans="1:17" s="33" customFormat="1" ht="60" x14ac:dyDescent="0.25">
      <c r="A71" s="5"/>
      <c r="B71" s="27" t="s">
        <v>279</v>
      </c>
      <c r="C71" s="28" t="s">
        <v>33</v>
      </c>
      <c r="D71" s="28" t="s">
        <v>115</v>
      </c>
      <c r="E71" s="28" t="s">
        <v>93</v>
      </c>
      <c r="F71" s="28" t="s">
        <v>151</v>
      </c>
      <c r="G71" s="29">
        <v>15</v>
      </c>
      <c r="H71" s="29"/>
      <c r="I71" s="30"/>
      <c r="J71" s="30"/>
      <c r="K71" s="30"/>
      <c r="L71" s="30"/>
      <c r="M71" s="30"/>
      <c r="N71" s="31">
        <f t="shared" si="4"/>
        <v>15</v>
      </c>
      <c r="O71" s="29" t="s">
        <v>13</v>
      </c>
      <c r="P71" s="32" t="s">
        <v>111</v>
      </c>
      <c r="Q71" s="54" t="s">
        <v>332</v>
      </c>
    </row>
    <row r="72" spans="1:17" s="33" customFormat="1" ht="60" x14ac:dyDescent="0.25">
      <c r="A72" s="5"/>
      <c r="B72" s="27" t="s">
        <v>280</v>
      </c>
      <c r="C72" s="28" t="s">
        <v>30</v>
      </c>
      <c r="D72" s="28" t="s">
        <v>114</v>
      </c>
      <c r="E72" s="28" t="s">
        <v>93</v>
      </c>
      <c r="F72" s="28" t="s">
        <v>151</v>
      </c>
      <c r="G72" s="29">
        <v>15</v>
      </c>
      <c r="H72" s="29"/>
      <c r="I72" s="30"/>
      <c r="J72" s="30"/>
      <c r="K72" s="30"/>
      <c r="L72" s="30"/>
      <c r="M72" s="30"/>
      <c r="N72" s="31">
        <f t="shared" si="4"/>
        <v>15</v>
      </c>
      <c r="O72" s="29" t="s">
        <v>13</v>
      </c>
      <c r="P72" s="32" t="s">
        <v>111</v>
      </c>
      <c r="Q72" s="54" t="s">
        <v>332</v>
      </c>
    </row>
    <row r="73" spans="1:17" s="33" customFormat="1" ht="90" x14ac:dyDescent="0.25">
      <c r="A73" s="5"/>
      <c r="B73" s="27" t="s">
        <v>281</v>
      </c>
      <c r="C73" s="28" t="s">
        <v>17</v>
      </c>
      <c r="D73" s="28" t="s">
        <v>114</v>
      </c>
      <c r="E73" s="28" t="s">
        <v>94</v>
      </c>
      <c r="F73" s="28" t="s">
        <v>151</v>
      </c>
      <c r="G73" s="29">
        <v>15</v>
      </c>
      <c r="H73" s="29"/>
      <c r="I73" s="30"/>
      <c r="J73" s="30"/>
      <c r="K73" s="30"/>
      <c r="L73" s="30"/>
      <c r="M73" s="30"/>
      <c r="N73" s="31">
        <f t="shared" si="4"/>
        <v>15</v>
      </c>
      <c r="O73" s="29" t="s">
        <v>13</v>
      </c>
      <c r="P73" s="32" t="s">
        <v>111</v>
      </c>
      <c r="Q73" s="54" t="s">
        <v>333</v>
      </c>
    </row>
    <row r="74" spans="1:17" s="33" customFormat="1" ht="90" x14ac:dyDescent="0.25">
      <c r="A74" s="5"/>
      <c r="B74" s="27" t="s">
        <v>282</v>
      </c>
      <c r="C74" s="28" t="s">
        <v>17</v>
      </c>
      <c r="D74" s="28" t="s">
        <v>114</v>
      </c>
      <c r="E74" s="28" t="s">
        <v>95</v>
      </c>
      <c r="F74" s="28" t="s">
        <v>152</v>
      </c>
      <c r="G74" s="29">
        <v>15</v>
      </c>
      <c r="H74" s="29"/>
      <c r="I74" s="30"/>
      <c r="J74" s="30"/>
      <c r="K74" s="30"/>
      <c r="L74" s="30"/>
      <c r="M74" s="30"/>
      <c r="N74" s="31">
        <f t="shared" si="4"/>
        <v>15</v>
      </c>
      <c r="O74" s="29" t="s">
        <v>13</v>
      </c>
      <c r="P74" s="32" t="s">
        <v>45</v>
      </c>
      <c r="Q74" s="54" t="s">
        <v>334</v>
      </c>
    </row>
    <row r="75" spans="1:17" s="33" customFormat="1" ht="30" x14ac:dyDescent="0.25">
      <c r="A75" s="5"/>
      <c r="B75" s="27" t="s">
        <v>283</v>
      </c>
      <c r="C75" s="28" t="s">
        <v>17</v>
      </c>
      <c r="D75" s="28" t="s">
        <v>114</v>
      </c>
      <c r="E75" s="28" t="s">
        <v>96</v>
      </c>
      <c r="F75" s="28" t="s">
        <v>152</v>
      </c>
      <c r="G75" s="29">
        <v>15</v>
      </c>
      <c r="H75" s="29"/>
      <c r="I75" s="30"/>
      <c r="J75" s="30"/>
      <c r="K75" s="30"/>
      <c r="L75" s="30"/>
      <c r="M75" s="30"/>
      <c r="N75" s="31">
        <f t="shared" ref="N75:N81" si="5">G75+H75+I75+J75+K75+L75+M75</f>
        <v>15</v>
      </c>
      <c r="O75" s="29" t="s">
        <v>13</v>
      </c>
      <c r="P75" s="32" t="s">
        <v>107</v>
      </c>
      <c r="Q75" s="55" t="s">
        <v>335</v>
      </c>
    </row>
    <row r="76" spans="1:17" s="33" customFormat="1" ht="75" x14ac:dyDescent="0.25">
      <c r="A76" s="5"/>
      <c r="B76" s="27" t="s">
        <v>284</v>
      </c>
      <c r="C76" s="28" t="s">
        <v>35</v>
      </c>
      <c r="D76" s="28" t="s">
        <v>114</v>
      </c>
      <c r="E76" s="28" t="s">
        <v>97</v>
      </c>
      <c r="F76" s="28" t="s">
        <v>119</v>
      </c>
      <c r="G76" s="29">
        <v>15</v>
      </c>
      <c r="H76" s="29"/>
      <c r="I76" s="30"/>
      <c r="J76" s="30"/>
      <c r="K76" s="30"/>
      <c r="L76" s="30"/>
      <c r="M76" s="30"/>
      <c r="N76" s="31">
        <f t="shared" si="5"/>
        <v>15</v>
      </c>
      <c r="O76" s="29" t="s">
        <v>13</v>
      </c>
      <c r="P76" s="32" t="s">
        <v>112</v>
      </c>
      <c r="Q76" s="54" t="s">
        <v>336</v>
      </c>
    </row>
    <row r="77" spans="1:17" s="33" customFormat="1" ht="30" x14ac:dyDescent="0.25">
      <c r="A77" s="5"/>
      <c r="B77" s="27" t="s">
        <v>285</v>
      </c>
      <c r="C77" s="28" t="s">
        <v>38</v>
      </c>
      <c r="D77" s="28" t="s">
        <v>114</v>
      </c>
      <c r="E77" s="28" t="s">
        <v>98</v>
      </c>
      <c r="F77" s="28" t="s">
        <v>119</v>
      </c>
      <c r="G77" s="29">
        <v>15</v>
      </c>
      <c r="H77" s="29"/>
      <c r="I77" s="30"/>
      <c r="J77" s="30"/>
      <c r="K77" s="30"/>
      <c r="L77" s="30"/>
      <c r="M77" s="30"/>
      <c r="N77" s="31">
        <f t="shared" si="5"/>
        <v>15</v>
      </c>
      <c r="O77" s="29" t="s">
        <v>13</v>
      </c>
      <c r="P77" s="32" t="s">
        <v>19</v>
      </c>
      <c r="Q77" s="55" t="s">
        <v>337</v>
      </c>
    </row>
    <row r="78" spans="1:17" s="33" customFormat="1" ht="60" x14ac:dyDescent="0.25">
      <c r="A78" s="5"/>
      <c r="B78" s="27" t="s">
        <v>286</v>
      </c>
      <c r="C78" s="28" t="s">
        <v>24</v>
      </c>
      <c r="D78" s="28" t="s">
        <v>22</v>
      </c>
      <c r="E78" s="28" t="s">
        <v>91</v>
      </c>
      <c r="F78" s="28" t="s">
        <v>121</v>
      </c>
      <c r="G78" s="29">
        <v>60</v>
      </c>
      <c r="H78" s="29"/>
      <c r="I78" s="30"/>
      <c r="J78" s="30"/>
      <c r="K78" s="30">
        <f>744.72+368.23</f>
        <v>1112.95</v>
      </c>
      <c r="L78" s="30"/>
      <c r="M78" s="30"/>
      <c r="N78" s="31">
        <f t="shared" si="5"/>
        <v>1172.95</v>
      </c>
      <c r="O78" s="29" t="s">
        <v>13</v>
      </c>
      <c r="P78" s="32" t="s">
        <v>20</v>
      </c>
      <c r="Q78" s="54" t="s">
        <v>338</v>
      </c>
    </row>
    <row r="79" spans="1:17" s="33" customFormat="1" ht="60" x14ac:dyDescent="0.25">
      <c r="A79" s="5"/>
      <c r="B79" s="27" t="s">
        <v>287</v>
      </c>
      <c r="C79" s="28" t="s">
        <v>24</v>
      </c>
      <c r="D79" s="28" t="s">
        <v>22</v>
      </c>
      <c r="E79" s="28" t="s">
        <v>91</v>
      </c>
      <c r="F79" s="28" t="s">
        <v>121</v>
      </c>
      <c r="G79" s="29">
        <v>0</v>
      </c>
      <c r="H79" s="29"/>
      <c r="I79" s="30"/>
      <c r="J79" s="30"/>
      <c r="K79" s="30">
        <v>-368.23</v>
      </c>
      <c r="L79" s="30"/>
      <c r="M79" s="30"/>
      <c r="N79" s="31">
        <f t="shared" si="5"/>
        <v>-368.23</v>
      </c>
      <c r="O79" s="29" t="s">
        <v>13</v>
      </c>
      <c r="P79" s="32"/>
      <c r="Q79" s="54" t="s">
        <v>338</v>
      </c>
    </row>
    <row r="80" spans="1:17" s="33" customFormat="1" ht="75" x14ac:dyDescent="0.25">
      <c r="A80" s="5"/>
      <c r="B80" s="27" t="s">
        <v>288</v>
      </c>
      <c r="C80" s="28" t="s">
        <v>24</v>
      </c>
      <c r="D80" s="28" t="s">
        <v>22</v>
      </c>
      <c r="E80" s="28" t="s">
        <v>99</v>
      </c>
      <c r="F80" s="28" t="s">
        <v>118</v>
      </c>
      <c r="G80" s="29">
        <v>30</v>
      </c>
      <c r="H80" s="29"/>
      <c r="I80" s="30"/>
      <c r="J80" s="30"/>
      <c r="K80" s="30">
        <v>210</v>
      </c>
      <c r="L80" s="30"/>
      <c r="M80" s="30"/>
      <c r="N80" s="31">
        <f t="shared" si="5"/>
        <v>240</v>
      </c>
      <c r="O80" s="29" t="s">
        <v>13</v>
      </c>
      <c r="P80" s="32" t="s">
        <v>107</v>
      </c>
      <c r="Q80" s="54" t="s">
        <v>339</v>
      </c>
    </row>
    <row r="81" spans="2:17" ht="75" x14ac:dyDescent="0.25">
      <c r="B81" s="27" t="s">
        <v>289</v>
      </c>
      <c r="C81" s="28" t="s">
        <v>24</v>
      </c>
      <c r="D81" s="28" t="s">
        <v>22</v>
      </c>
      <c r="E81" s="28" t="s">
        <v>99</v>
      </c>
      <c r="F81" s="28" t="s">
        <v>118</v>
      </c>
      <c r="G81" s="30">
        <v>0</v>
      </c>
      <c r="H81" s="30"/>
      <c r="I81" s="30"/>
      <c r="J81" s="30"/>
      <c r="K81" s="30">
        <v>-70</v>
      </c>
      <c r="L81" s="30"/>
      <c r="M81" s="30"/>
      <c r="N81" s="31">
        <f t="shared" si="5"/>
        <v>-70</v>
      </c>
      <c r="O81" s="29" t="s">
        <v>13</v>
      </c>
      <c r="P81" s="39"/>
      <c r="Q81" s="54" t="s">
        <v>339</v>
      </c>
    </row>
    <row r="82" spans="2:17" ht="60" x14ac:dyDescent="0.25">
      <c r="B82" s="27" t="s">
        <v>290</v>
      </c>
      <c r="C82" s="28" t="s">
        <v>15</v>
      </c>
      <c r="D82" s="28" t="s">
        <v>16</v>
      </c>
      <c r="E82" s="28" t="s">
        <v>100</v>
      </c>
      <c r="F82" s="40" t="s">
        <v>120</v>
      </c>
      <c r="G82" s="30">
        <v>30</v>
      </c>
      <c r="H82" s="30"/>
      <c r="I82" s="30"/>
      <c r="J82" s="30"/>
      <c r="K82" s="30">
        <v>150</v>
      </c>
      <c r="L82" s="30"/>
      <c r="M82" s="30"/>
      <c r="N82" s="31">
        <v>180</v>
      </c>
      <c r="O82" s="29" t="s">
        <v>13</v>
      </c>
      <c r="P82" s="39" t="s">
        <v>20</v>
      </c>
      <c r="Q82" s="55" t="s">
        <v>340</v>
      </c>
    </row>
    <row r="83" spans="2:17" x14ac:dyDescent="0.25">
      <c r="B83" s="27" t="s">
        <v>291</v>
      </c>
      <c r="C83" s="28" t="s">
        <v>24</v>
      </c>
      <c r="D83" s="28" t="s">
        <v>22</v>
      </c>
      <c r="E83" s="28"/>
      <c r="F83" s="28"/>
      <c r="G83" s="30"/>
      <c r="H83" s="30"/>
      <c r="I83" s="30"/>
      <c r="J83" s="30"/>
      <c r="K83" s="30"/>
      <c r="L83" s="30"/>
      <c r="M83" s="30"/>
      <c r="N83" s="31">
        <v>1451.65</v>
      </c>
      <c r="O83" s="29" t="s">
        <v>13</v>
      </c>
      <c r="P83" s="39" t="s">
        <v>20</v>
      </c>
      <c r="Q83" s="55"/>
    </row>
    <row r="84" spans="2:17" s="3" customFormat="1" ht="16.5" hidden="1" x14ac:dyDescent="0.25">
      <c r="B84" s="6"/>
      <c r="C84" s="6"/>
      <c r="D84" s="6"/>
      <c r="E84" s="6"/>
      <c r="F84" s="6"/>
      <c r="G84" s="7"/>
      <c r="H84" s="7"/>
      <c r="I84" s="7"/>
      <c r="J84" s="7"/>
      <c r="K84" s="7"/>
      <c r="L84" s="7"/>
      <c r="M84" s="7"/>
      <c r="N84" s="1">
        <f>SUM(N6:N83)</f>
        <v>9238.9599999999991</v>
      </c>
      <c r="O84" s="5"/>
    </row>
    <row r="85" spans="2:17" s="3" customFormat="1" ht="16.5" hidden="1" x14ac:dyDescent="0.25">
      <c r="B85" s="6"/>
      <c r="C85" s="64" t="s">
        <v>195</v>
      </c>
      <c r="D85" s="64"/>
      <c r="E85" s="65"/>
      <c r="F85" s="64"/>
      <c r="G85" s="7"/>
      <c r="H85" s="7"/>
      <c r="I85" s="7"/>
      <c r="J85" s="7"/>
      <c r="K85" s="7"/>
      <c r="L85" s="7"/>
      <c r="M85" s="7"/>
      <c r="N85" s="8"/>
      <c r="O85" s="5"/>
    </row>
    <row r="86" spans="2:17" ht="16.5" thickBot="1" x14ac:dyDescent="0.3">
      <c r="B86" s="41"/>
      <c r="C86" s="41"/>
      <c r="D86" s="41"/>
      <c r="E86" s="41"/>
      <c r="F86" s="41"/>
      <c r="G86" s="42"/>
      <c r="H86" s="42"/>
      <c r="I86" s="42"/>
      <c r="J86" s="42"/>
      <c r="K86" s="42"/>
      <c r="L86" s="42"/>
      <c r="M86" s="42"/>
      <c r="N86" s="43"/>
      <c r="O86" s="33"/>
    </row>
    <row r="87" spans="2:17" ht="135.75" customHeight="1" x14ac:dyDescent="0.25">
      <c r="B87" s="19" t="s">
        <v>153</v>
      </c>
      <c r="C87" s="19" t="s">
        <v>292</v>
      </c>
      <c r="D87" s="19" t="s">
        <v>1</v>
      </c>
      <c r="E87" s="19" t="s">
        <v>2</v>
      </c>
      <c r="F87" s="19" t="s">
        <v>154</v>
      </c>
      <c r="G87" s="21" t="s">
        <v>3</v>
      </c>
      <c r="H87" s="22" t="s">
        <v>4</v>
      </c>
      <c r="I87" s="23" t="s">
        <v>5</v>
      </c>
      <c r="J87" s="23" t="s">
        <v>6</v>
      </c>
      <c r="K87" s="23" t="s">
        <v>7</v>
      </c>
      <c r="L87" s="23" t="s">
        <v>8</v>
      </c>
      <c r="M87" s="24" t="s">
        <v>9</v>
      </c>
      <c r="N87" s="19" t="s">
        <v>10</v>
      </c>
      <c r="O87" s="19" t="s">
        <v>11</v>
      </c>
      <c r="P87" s="20" t="s">
        <v>12</v>
      </c>
      <c r="Q87" s="55"/>
    </row>
    <row r="88" spans="2:17" ht="126.75" customHeight="1" x14ac:dyDescent="0.25">
      <c r="B88" s="44" t="s">
        <v>196</v>
      </c>
      <c r="C88" s="45" t="s">
        <v>27</v>
      </c>
      <c r="D88" s="45" t="s">
        <v>156</v>
      </c>
      <c r="E88" s="34" t="s">
        <v>157</v>
      </c>
      <c r="F88" s="31" t="s">
        <v>158</v>
      </c>
      <c r="G88" s="31">
        <v>508.75</v>
      </c>
      <c r="H88" s="31"/>
      <c r="I88" s="31"/>
      <c r="J88" s="31"/>
      <c r="K88" s="31"/>
      <c r="L88" s="31"/>
      <c r="M88" s="31"/>
      <c r="N88" s="46"/>
      <c r="O88" s="34" t="s">
        <v>29</v>
      </c>
      <c r="P88" s="47" t="s">
        <v>159</v>
      </c>
      <c r="Q88" s="59" t="s">
        <v>355</v>
      </c>
    </row>
    <row r="89" spans="2:17" ht="113.25" customHeight="1" x14ac:dyDescent="0.25">
      <c r="B89" s="44" t="s">
        <v>197</v>
      </c>
      <c r="C89" s="45" t="s">
        <v>27</v>
      </c>
      <c r="D89" s="45" t="s">
        <v>156</v>
      </c>
      <c r="E89" s="34" t="s">
        <v>157</v>
      </c>
      <c r="F89" s="31" t="s">
        <v>158</v>
      </c>
      <c r="G89" s="31"/>
      <c r="H89" s="31"/>
      <c r="I89" s="31"/>
      <c r="J89" s="31"/>
      <c r="K89" s="31"/>
      <c r="L89" s="31">
        <v>817</v>
      </c>
      <c r="M89" s="31"/>
      <c r="N89" s="46"/>
      <c r="O89" s="34" t="s">
        <v>29</v>
      </c>
      <c r="P89" s="47" t="s">
        <v>159</v>
      </c>
      <c r="Q89" s="59" t="s">
        <v>355</v>
      </c>
    </row>
    <row r="90" spans="2:17" ht="61.5" customHeight="1" x14ac:dyDescent="0.25">
      <c r="B90" s="44" t="s">
        <v>198</v>
      </c>
      <c r="C90" s="45" t="s">
        <v>37</v>
      </c>
      <c r="D90" s="45" t="s">
        <v>156</v>
      </c>
      <c r="E90" s="34" t="s">
        <v>160</v>
      </c>
      <c r="F90" s="31" t="s">
        <v>161</v>
      </c>
      <c r="G90" s="31">
        <v>168.56</v>
      </c>
      <c r="H90" s="31"/>
      <c r="I90" s="31"/>
      <c r="J90" s="31"/>
      <c r="K90" s="31">
        <v>301</v>
      </c>
      <c r="L90" s="31">
        <v>590.4</v>
      </c>
      <c r="M90" s="31"/>
      <c r="N90" s="46"/>
      <c r="O90" s="34" t="s">
        <v>29</v>
      </c>
      <c r="P90" s="47" t="s">
        <v>162</v>
      </c>
      <c r="Q90" s="55" t="s">
        <v>341</v>
      </c>
    </row>
    <row r="91" spans="2:17" ht="74.25" customHeight="1" x14ac:dyDescent="0.25">
      <c r="B91" s="44" t="s">
        <v>199</v>
      </c>
      <c r="C91" s="34" t="s">
        <v>49</v>
      </c>
      <c r="D91" s="34" t="s">
        <v>28</v>
      </c>
      <c r="E91" s="34" t="s">
        <v>163</v>
      </c>
      <c r="F91" s="31" t="s">
        <v>126</v>
      </c>
      <c r="G91" s="31">
        <v>312.86</v>
      </c>
      <c r="H91" s="31">
        <v>234.65</v>
      </c>
      <c r="I91" s="31"/>
      <c r="J91" s="31"/>
      <c r="K91" s="31"/>
      <c r="L91" s="31"/>
      <c r="M91" s="31"/>
      <c r="N91" s="48"/>
      <c r="O91" s="34" t="s">
        <v>29</v>
      </c>
      <c r="P91" s="36" t="s">
        <v>164</v>
      </c>
      <c r="Q91" s="54" t="s">
        <v>342</v>
      </c>
    </row>
    <row r="92" spans="2:17" ht="167.25" customHeight="1" x14ac:dyDescent="0.25">
      <c r="B92" s="44" t="s">
        <v>200</v>
      </c>
      <c r="C92" s="34" t="s">
        <v>44</v>
      </c>
      <c r="D92" s="34" t="s">
        <v>16</v>
      </c>
      <c r="E92" s="34" t="s">
        <v>165</v>
      </c>
      <c r="F92" s="31" t="s">
        <v>126</v>
      </c>
      <c r="G92" s="31">
        <v>439.1</v>
      </c>
      <c r="H92" s="31"/>
      <c r="I92" s="31">
        <v>470.67</v>
      </c>
      <c r="J92" s="31"/>
      <c r="K92" s="31"/>
      <c r="L92" s="31"/>
      <c r="M92" s="31"/>
      <c r="N92" s="48"/>
      <c r="O92" s="34" t="s">
        <v>29</v>
      </c>
      <c r="P92" s="36" t="s">
        <v>166</v>
      </c>
      <c r="Q92" s="58" t="s">
        <v>343</v>
      </c>
    </row>
    <row r="93" spans="2:17" ht="151.5" customHeight="1" x14ac:dyDescent="0.25">
      <c r="B93" s="44" t="s">
        <v>202</v>
      </c>
      <c r="C93" s="34" t="s">
        <v>44</v>
      </c>
      <c r="D93" s="34" t="s">
        <v>117</v>
      </c>
      <c r="E93" s="34" t="s">
        <v>165</v>
      </c>
      <c r="F93" s="31" t="s">
        <v>126</v>
      </c>
      <c r="G93" s="31">
        <v>134.47999999999999</v>
      </c>
      <c r="H93" s="31"/>
      <c r="I93" s="31">
        <v>94.15</v>
      </c>
      <c r="J93" s="31"/>
      <c r="K93" s="31">
        <v>271.7</v>
      </c>
      <c r="L93" s="31"/>
      <c r="M93" s="31"/>
      <c r="N93" s="48">
        <v>500.3</v>
      </c>
      <c r="O93" s="34" t="s">
        <v>29</v>
      </c>
      <c r="P93" s="36" t="s">
        <v>166</v>
      </c>
      <c r="Q93" s="60" t="s">
        <v>343</v>
      </c>
    </row>
    <row r="94" spans="2:17" ht="72.75" customHeight="1" x14ac:dyDescent="0.25">
      <c r="B94" s="44" t="s">
        <v>203</v>
      </c>
      <c r="C94" s="45" t="s">
        <v>24</v>
      </c>
      <c r="D94" s="45" t="s">
        <v>22</v>
      </c>
      <c r="E94" s="34" t="s">
        <v>170</v>
      </c>
      <c r="F94" s="31" t="s">
        <v>169</v>
      </c>
      <c r="G94" s="31">
        <v>266.92</v>
      </c>
      <c r="H94" s="31"/>
      <c r="I94" s="31"/>
      <c r="J94" s="31">
        <v>213.54</v>
      </c>
      <c r="K94" s="31">
        <v>656.41</v>
      </c>
      <c r="L94" s="31">
        <v>1819.1</v>
      </c>
      <c r="M94" s="31"/>
      <c r="N94" s="46">
        <f>M94+L94+K94+J94+I94+H94+G94</f>
        <v>2955.97</v>
      </c>
      <c r="O94" s="34" t="s">
        <v>29</v>
      </c>
      <c r="P94" s="36" t="s">
        <v>166</v>
      </c>
      <c r="Q94" s="55" t="s">
        <v>356</v>
      </c>
    </row>
    <row r="95" spans="2:17" ht="82.5" customHeight="1" x14ac:dyDescent="0.25">
      <c r="B95" s="44" t="s">
        <v>204</v>
      </c>
      <c r="C95" s="45" t="s">
        <v>24</v>
      </c>
      <c r="D95" s="49" t="s">
        <v>22</v>
      </c>
      <c r="E95" s="34" t="s">
        <v>170</v>
      </c>
      <c r="F95" s="31" t="s">
        <v>169</v>
      </c>
      <c r="G95" s="31"/>
      <c r="H95" s="31"/>
      <c r="I95" s="31"/>
      <c r="J95" s="31"/>
      <c r="K95" s="31">
        <v>-98.05</v>
      </c>
      <c r="L95" s="31"/>
      <c r="M95" s="31"/>
      <c r="N95" s="46">
        <v>-98.05</v>
      </c>
      <c r="O95" s="34" t="s">
        <v>29</v>
      </c>
      <c r="P95" s="36" t="s">
        <v>166</v>
      </c>
      <c r="Q95" s="55" t="s">
        <v>356</v>
      </c>
    </row>
    <row r="96" spans="2:17" ht="88.5" customHeight="1" x14ac:dyDescent="0.25">
      <c r="B96" s="44" t="s">
        <v>205</v>
      </c>
      <c r="C96" s="45" t="s">
        <v>41</v>
      </c>
      <c r="D96" s="49" t="s">
        <v>113</v>
      </c>
      <c r="E96" s="34" t="s">
        <v>167</v>
      </c>
      <c r="F96" s="31" t="s">
        <v>169</v>
      </c>
      <c r="G96" s="31">
        <v>668.9</v>
      </c>
      <c r="H96" s="31"/>
      <c r="I96" s="31"/>
      <c r="J96" s="31"/>
      <c r="K96" s="31">
        <v>971.95</v>
      </c>
      <c r="L96" s="31">
        <v>1347</v>
      </c>
      <c r="M96" s="31"/>
      <c r="N96" s="46">
        <v>2987.85</v>
      </c>
      <c r="O96" s="34" t="s">
        <v>29</v>
      </c>
      <c r="P96" s="36" t="s">
        <v>166</v>
      </c>
      <c r="Q96" s="56" t="s">
        <v>344</v>
      </c>
    </row>
    <row r="97" spans="2:17" ht="63" customHeight="1" x14ac:dyDescent="0.25">
      <c r="B97" s="44" t="s">
        <v>206</v>
      </c>
      <c r="C97" s="34" t="s">
        <v>26</v>
      </c>
      <c r="D97" s="34" t="s">
        <v>116</v>
      </c>
      <c r="E97" s="34" t="s">
        <v>171</v>
      </c>
      <c r="F97" s="31" t="s">
        <v>126</v>
      </c>
      <c r="G97" s="31">
        <v>252</v>
      </c>
      <c r="H97" s="31">
        <v>50.4</v>
      </c>
      <c r="I97" s="31"/>
      <c r="J97" s="31"/>
      <c r="K97" s="31"/>
      <c r="L97" s="31"/>
      <c r="M97" s="31"/>
      <c r="N97" s="48">
        <v>302.39999999999998</v>
      </c>
      <c r="O97" s="34" t="s">
        <v>29</v>
      </c>
      <c r="P97" s="36" t="s">
        <v>172</v>
      </c>
      <c r="Q97" s="59" t="s">
        <v>357</v>
      </c>
    </row>
    <row r="98" spans="2:17" ht="77.25" customHeight="1" x14ac:dyDescent="0.25">
      <c r="B98" s="44" t="s">
        <v>207</v>
      </c>
      <c r="C98" s="34" t="s">
        <v>17</v>
      </c>
      <c r="D98" s="34" t="s">
        <v>114</v>
      </c>
      <c r="E98" s="34" t="s">
        <v>168</v>
      </c>
      <c r="F98" s="31" t="s">
        <v>169</v>
      </c>
      <c r="G98" s="31">
        <v>267.08</v>
      </c>
      <c r="H98" s="31"/>
      <c r="I98" s="31"/>
      <c r="J98" s="31"/>
      <c r="K98" s="31">
        <v>242.55</v>
      </c>
      <c r="L98" s="31">
        <v>1536</v>
      </c>
      <c r="M98" s="31"/>
      <c r="N98" s="48">
        <v>2045.63</v>
      </c>
      <c r="O98" s="34" t="s">
        <v>29</v>
      </c>
      <c r="P98" s="36" t="s">
        <v>166</v>
      </c>
      <c r="Q98" s="56" t="s">
        <v>345</v>
      </c>
    </row>
    <row r="99" spans="2:17" ht="81.75" customHeight="1" x14ac:dyDescent="0.25">
      <c r="B99" s="44" t="s">
        <v>208</v>
      </c>
      <c r="C99" s="45" t="s">
        <v>48</v>
      </c>
      <c r="D99" s="49" t="s">
        <v>114</v>
      </c>
      <c r="E99" s="34" t="s">
        <v>175</v>
      </c>
      <c r="F99" s="31" t="s">
        <v>130</v>
      </c>
      <c r="G99" s="31">
        <v>230.24</v>
      </c>
      <c r="H99" s="31">
        <v>138.13999999999999</v>
      </c>
      <c r="I99" s="31"/>
      <c r="J99" s="31"/>
      <c r="K99" s="31"/>
      <c r="L99" s="31"/>
      <c r="M99" s="31"/>
      <c r="N99" s="46">
        <v>368.38</v>
      </c>
      <c r="O99" s="34" t="s">
        <v>29</v>
      </c>
      <c r="P99" s="47" t="s">
        <v>176</v>
      </c>
      <c r="Q99" s="54" t="s">
        <v>346</v>
      </c>
    </row>
    <row r="100" spans="2:17" ht="107.25" customHeight="1" x14ac:dyDescent="0.25">
      <c r="B100" s="44" t="s">
        <v>209</v>
      </c>
      <c r="C100" s="45" t="s">
        <v>25</v>
      </c>
      <c r="D100" s="49" t="s">
        <v>114</v>
      </c>
      <c r="E100" s="34" t="s">
        <v>175</v>
      </c>
      <c r="F100" s="31" t="s">
        <v>130</v>
      </c>
      <c r="G100" s="31">
        <v>230.24</v>
      </c>
      <c r="H100" s="31">
        <v>138.13999999999999</v>
      </c>
      <c r="I100" s="31"/>
      <c r="J100" s="31"/>
      <c r="K100" s="31"/>
      <c r="L100" s="31"/>
      <c r="M100" s="31"/>
      <c r="N100" s="46">
        <v>368.38</v>
      </c>
      <c r="O100" s="34" t="s">
        <v>29</v>
      </c>
      <c r="P100" s="47" t="s">
        <v>176</v>
      </c>
      <c r="Q100" s="54" t="s">
        <v>346</v>
      </c>
    </row>
    <row r="101" spans="2:17" ht="58.5" customHeight="1" x14ac:dyDescent="0.25">
      <c r="B101" s="44" t="s">
        <v>210</v>
      </c>
      <c r="C101" s="34" t="s">
        <v>15</v>
      </c>
      <c r="D101" s="34" t="s">
        <v>16</v>
      </c>
      <c r="E101" s="34" t="s">
        <v>177</v>
      </c>
      <c r="F101" s="31" t="s">
        <v>178</v>
      </c>
      <c r="G101" s="31">
        <v>629.66999999999996</v>
      </c>
      <c r="H101" s="31"/>
      <c r="I101" s="31">
        <v>440.76</v>
      </c>
      <c r="J101" s="31"/>
      <c r="K101" s="31">
        <v>1143.94</v>
      </c>
      <c r="L101" s="31">
        <v>1994.7</v>
      </c>
      <c r="M101" s="31"/>
      <c r="N101" s="48">
        <v>4209.07</v>
      </c>
      <c r="O101" s="34" t="s">
        <v>29</v>
      </c>
      <c r="P101" s="36" t="s">
        <v>179</v>
      </c>
      <c r="Q101" s="54" t="s">
        <v>347</v>
      </c>
    </row>
    <row r="102" spans="2:17" ht="60" customHeight="1" x14ac:dyDescent="0.25">
      <c r="B102" s="44" t="s">
        <v>211</v>
      </c>
      <c r="C102" s="45" t="s">
        <v>15</v>
      </c>
      <c r="D102" s="45" t="s">
        <v>16</v>
      </c>
      <c r="E102" s="34" t="s">
        <v>177</v>
      </c>
      <c r="F102" s="31" t="s">
        <v>178</v>
      </c>
      <c r="G102" s="31"/>
      <c r="H102" s="31"/>
      <c r="I102" s="31"/>
      <c r="J102" s="31"/>
      <c r="K102" s="31">
        <f>2136.08-K101</f>
        <v>992.13999999999987</v>
      </c>
      <c r="L102" s="31"/>
      <c r="M102" s="31"/>
      <c r="N102" s="46">
        <v>992.14</v>
      </c>
      <c r="O102" s="34" t="s">
        <v>29</v>
      </c>
      <c r="P102" s="36" t="s">
        <v>179</v>
      </c>
      <c r="Q102" s="54" t="s">
        <v>347</v>
      </c>
    </row>
    <row r="103" spans="2:17" ht="126.75" customHeight="1" x14ac:dyDescent="0.25">
      <c r="B103" s="44" t="s">
        <v>212</v>
      </c>
      <c r="C103" s="45" t="s">
        <v>181</v>
      </c>
      <c r="D103" s="49" t="s">
        <v>114</v>
      </c>
      <c r="E103" s="34" t="s">
        <v>175</v>
      </c>
      <c r="F103" s="31" t="s">
        <v>130</v>
      </c>
      <c r="G103" s="31">
        <v>230.24</v>
      </c>
      <c r="H103" s="31">
        <v>138.13999999999999</v>
      </c>
      <c r="I103" s="31"/>
      <c r="J103" s="31"/>
      <c r="K103" s="31"/>
      <c r="L103" s="31"/>
      <c r="M103" s="31"/>
      <c r="N103" s="46">
        <v>368.38</v>
      </c>
      <c r="O103" s="34" t="s">
        <v>29</v>
      </c>
      <c r="P103" s="47" t="s">
        <v>176</v>
      </c>
      <c r="Q103" s="54" t="s">
        <v>346</v>
      </c>
    </row>
    <row r="104" spans="2:17" ht="90" customHeight="1" x14ac:dyDescent="0.25">
      <c r="B104" s="44" t="s">
        <v>213</v>
      </c>
      <c r="C104" s="45" t="s">
        <v>24</v>
      </c>
      <c r="D104" s="45" t="s">
        <v>22</v>
      </c>
      <c r="E104" s="34" t="s">
        <v>183</v>
      </c>
      <c r="F104" s="31" t="s">
        <v>134</v>
      </c>
      <c r="G104" s="31">
        <v>191.41</v>
      </c>
      <c r="H104" s="31"/>
      <c r="I104" s="31"/>
      <c r="J104" s="31">
        <v>153.13</v>
      </c>
      <c r="K104" s="31">
        <v>139.71</v>
      </c>
      <c r="L104" s="31"/>
      <c r="M104" s="31"/>
      <c r="N104" s="46">
        <v>484.25</v>
      </c>
      <c r="O104" s="34" t="s">
        <v>29</v>
      </c>
      <c r="P104" s="47" t="s">
        <v>184</v>
      </c>
      <c r="Q104" s="54" t="s">
        <v>348</v>
      </c>
    </row>
    <row r="105" spans="2:17" ht="80.25" customHeight="1" x14ac:dyDescent="0.25">
      <c r="B105" s="44" t="s">
        <v>214</v>
      </c>
      <c r="C105" s="34" t="s">
        <v>30</v>
      </c>
      <c r="D105" s="34" t="s">
        <v>114</v>
      </c>
      <c r="E105" s="34" t="s">
        <v>185</v>
      </c>
      <c r="F105" s="31" t="s">
        <v>145</v>
      </c>
      <c r="G105" s="31">
        <v>593.33000000000004</v>
      </c>
      <c r="H105" s="31"/>
      <c r="I105" s="31"/>
      <c r="J105" s="31"/>
      <c r="K105" s="31">
        <v>944.38</v>
      </c>
      <c r="L105" s="31">
        <v>2788</v>
      </c>
      <c r="M105" s="31"/>
      <c r="N105" s="48">
        <v>4325.71</v>
      </c>
      <c r="O105" s="34" t="s">
        <v>29</v>
      </c>
      <c r="P105" s="36" t="s">
        <v>186</v>
      </c>
      <c r="Q105" s="54" t="s">
        <v>349</v>
      </c>
    </row>
    <row r="106" spans="2:17" ht="62.25" customHeight="1" x14ac:dyDescent="0.25">
      <c r="B106" s="44" t="s">
        <v>215</v>
      </c>
      <c r="C106" s="45" t="s">
        <v>44</v>
      </c>
      <c r="D106" s="45" t="s">
        <v>117</v>
      </c>
      <c r="E106" s="34" t="s">
        <v>187</v>
      </c>
      <c r="F106" s="31" t="s">
        <v>145</v>
      </c>
      <c r="G106" s="31">
        <v>482.49</v>
      </c>
      <c r="H106" s="31"/>
      <c r="I106" s="31">
        <v>337.75</v>
      </c>
      <c r="J106" s="31"/>
      <c r="K106" s="31">
        <v>228.55</v>
      </c>
      <c r="L106" s="31">
        <v>3217</v>
      </c>
      <c r="M106" s="31"/>
      <c r="N106" s="46">
        <v>4265.79</v>
      </c>
      <c r="O106" s="34" t="s">
        <v>29</v>
      </c>
      <c r="P106" s="36" t="s">
        <v>186</v>
      </c>
      <c r="Q106" s="54" t="s">
        <v>350</v>
      </c>
    </row>
    <row r="107" spans="2:17" ht="54.75" customHeight="1" x14ac:dyDescent="0.25">
      <c r="B107" s="44" t="s">
        <v>216</v>
      </c>
      <c r="C107" s="45" t="s">
        <v>44</v>
      </c>
      <c r="D107" s="45" t="s">
        <v>117</v>
      </c>
      <c r="E107" s="34" t="s">
        <v>187</v>
      </c>
      <c r="F107" s="31" t="s">
        <v>145</v>
      </c>
      <c r="G107" s="31">
        <f>321.66-G106</f>
        <v>-160.82999999999998</v>
      </c>
      <c r="H107" s="31"/>
      <c r="I107" s="31">
        <f>225.16-I106</f>
        <v>-112.59</v>
      </c>
      <c r="J107" s="31"/>
      <c r="K107" s="31"/>
      <c r="L107" s="31"/>
      <c r="M107" s="31"/>
      <c r="N107" s="46">
        <f>M107+L107+K107+J107+I107+H107+G107</f>
        <v>-273.41999999999996</v>
      </c>
      <c r="O107" s="34" t="s">
        <v>29</v>
      </c>
      <c r="P107" s="36" t="s">
        <v>186</v>
      </c>
      <c r="Q107" s="54" t="s">
        <v>350</v>
      </c>
    </row>
    <row r="108" spans="2:17" ht="78.75" customHeight="1" x14ac:dyDescent="0.25">
      <c r="B108" s="44" t="s">
        <v>217</v>
      </c>
      <c r="C108" s="45" t="s">
        <v>44</v>
      </c>
      <c r="D108" s="45" t="s">
        <v>117</v>
      </c>
      <c r="E108" s="34" t="s">
        <v>185</v>
      </c>
      <c r="F108" s="31" t="s">
        <v>145</v>
      </c>
      <c r="G108" s="31">
        <v>197.78</v>
      </c>
      <c r="H108" s="31"/>
      <c r="I108" s="31">
        <v>138.44</v>
      </c>
      <c r="J108" s="31"/>
      <c r="K108" s="31">
        <v>458.1</v>
      </c>
      <c r="L108" s="31"/>
      <c r="M108" s="31"/>
      <c r="N108" s="46">
        <v>794.32</v>
      </c>
      <c r="O108" s="34" t="s">
        <v>29</v>
      </c>
      <c r="P108" s="47" t="s">
        <v>189</v>
      </c>
      <c r="Q108" s="54" t="s">
        <v>351</v>
      </c>
    </row>
    <row r="109" spans="2:17" ht="73.5" customHeight="1" x14ac:dyDescent="0.25">
      <c r="B109" s="44" t="s">
        <v>218</v>
      </c>
      <c r="C109" s="34" t="s">
        <v>44</v>
      </c>
      <c r="D109" s="34" t="s">
        <v>117</v>
      </c>
      <c r="E109" s="34" t="s">
        <v>185</v>
      </c>
      <c r="F109" s="31" t="s">
        <v>145</v>
      </c>
      <c r="G109" s="31"/>
      <c r="H109" s="31"/>
      <c r="I109" s="31"/>
      <c r="J109" s="31"/>
      <c r="K109" s="31"/>
      <c r="L109" s="31">
        <v>138.44</v>
      </c>
      <c r="M109" s="31"/>
      <c r="N109" s="48">
        <v>138.44</v>
      </c>
      <c r="O109" s="34" t="s">
        <v>29</v>
      </c>
      <c r="P109" s="47" t="s">
        <v>189</v>
      </c>
      <c r="Q109" s="54" t="s">
        <v>351</v>
      </c>
    </row>
    <row r="110" spans="2:17" ht="71.25" customHeight="1" x14ac:dyDescent="0.25">
      <c r="B110" s="44" t="s">
        <v>219</v>
      </c>
      <c r="C110" s="34" t="s">
        <v>24</v>
      </c>
      <c r="D110" s="34" t="s">
        <v>22</v>
      </c>
      <c r="E110" s="34" t="s">
        <v>190</v>
      </c>
      <c r="F110" s="31" t="s">
        <v>147</v>
      </c>
      <c r="G110" s="31">
        <v>400.85</v>
      </c>
      <c r="H110" s="31"/>
      <c r="I110" s="31"/>
      <c r="J110" s="31">
        <v>320.68</v>
      </c>
      <c r="K110" s="31">
        <v>914.43</v>
      </c>
      <c r="L110" s="31">
        <v>2788</v>
      </c>
      <c r="M110" s="31"/>
      <c r="N110" s="48">
        <v>4423.96</v>
      </c>
      <c r="O110" s="34" t="s">
        <v>29</v>
      </c>
      <c r="P110" s="36" t="s">
        <v>189</v>
      </c>
      <c r="Q110" s="54" t="s">
        <v>349</v>
      </c>
    </row>
    <row r="111" spans="2:17" ht="82.5" customHeight="1" x14ac:dyDescent="0.25">
      <c r="B111" s="44" t="s">
        <v>220</v>
      </c>
      <c r="C111" s="45" t="s">
        <v>24</v>
      </c>
      <c r="D111" s="45" t="s">
        <v>22</v>
      </c>
      <c r="E111" s="34" t="s">
        <v>190</v>
      </c>
      <c r="F111" s="31" t="s">
        <v>147</v>
      </c>
      <c r="G111" s="31"/>
      <c r="H111" s="31"/>
      <c r="I111" s="31"/>
      <c r="J111" s="31"/>
      <c r="K111" s="31">
        <f>1006.7-K110</f>
        <v>92.270000000000095</v>
      </c>
      <c r="L111" s="31">
        <f>2964-L110</f>
        <v>176</v>
      </c>
      <c r="M111" s="31"/>
      <c r="N111" s="46">
        <v>268.27</v>
      </c>
      <c r="O111" s="34" t="s">
        <v>29</v>
      </c>
      <c r="P111" s="36" t="s">
        <v>189</v>
      </c>
      <c r="Q111" s="54" t="s">
        <v>349</v>
      </c>
    </row>
    <row r="112" spans="2:17" ht="57" customHeight="1" x14ac:dyDescent="0.25">
      <c r="B112" s="44" t="s">
        <v>221</v>
      </c>
      <c r="C112" s="45" t="s">
        <v>34</v>
      </c>
      <c r="D112" s="45" t="s">
        <v>14</v>
      </c>
      <c r="E112" s="34">
        <v>968772</v>
      </c>
      <c r="F112" s="31" t="s">
        <v>148</v>
      </c>
      <c r="G112" s="31"/>
      <c r="H112" s="31"/>
      <c r="I112" s="31"/>
      <c r="J112" s="31"/>
      <c r="K112" s="31"/>
      <c r="L112" s="31">
        <v>1966</v>
      </c>
      <c r="M112" s="31"/>
      <c r="N112" s="46">
        <f>L112+K112+J112+I112+H112+G112</f>
        <v>1966</v>
      </c>
      <c r="O112" s="34" t="s">
        <v>29</v>
      </c>
      <c r="P112" s="47" t="s">
        <v>191</v>
      </c>
      <c r="Q112" s="54" t="s">
        <v>352</v>
      </c>
    </row>
    <row r="113" spans="2:17" ht="47.25" customHeight="1" x14ac:dyDescent="0.25">
      <c r="B113" s="44" t="s">
        <v>222</v>
      </c>
      <c r="C113" s="45" t="s">
        <v>34</v>
      </c>
      <c r="D113" s="45" t="s">
        <v>14</v>
      </c>
      <c r="E113" s="34">
        <v>968772</v>
      </c>
      <c r="F113" s="31" t="s">
        <v>148</v>
      </c>
      <c r="G113" s="31">
        <v>240.94</v>
      </c>
      <c r="H113" s="31"/>
      <c r="I113" s="31"/>
      <c r="J113" s="31"/>
      <c r="K113" s="31">
        <v>654.41</v>
      </c>
      <c r="L113" s="31"/>
      <c r="M113" s="31"/>
      <c r="N113" s="46">
        <f>L113+K113+J113+I113+H113+G113</f>
        <v>895.34999999999991</v>
      </c>
      <c r="O113" s="34" t="s">
        <v>29</v>
      </c>
      <c r="P113" s="47" t="s">
        <v>191</v>
      </c>
      <c r="Q113" s="54" t="s">
        <v>352</v>
      </c>
    </row>
    <row r="114" spans="2:17" ht="60.75" customHeight="1" x14ac:dyDescent="0.25">
      <c r="B114" s="44" t="s">
        <v>223</v>
      </c>
      <c r="C114" s="34" t="s">
        <v>37</v>
      </c>
      <c r="D114" s="34" t="s">
        <v>156</v>
      </c>
      <c r="E114" s="34">
        <v>1081488</v>
      </c>
      <c r="F114" s="31" t="s">
        <v>150</v>
      </c>
      <c r="G114" s="31">
        <v>173.09</v>
      </c>
      <c r="H114" s="31">
        <v>25.96</v>
      </c>
      <c r="I114" s="31"/>
      <c r="J114" s="31"/>
      <c r="K114" s="31"/>
      <c r="L114" s="31"/>
      <c r="M114" s="31"/>
      <c r="N114" s="48">
        <f>L114+K114+J114+I114+H114+G114</f>
        <v>199.05</v>
      </c>
      <c r="O114" s="34" t="s">
        <v>29</v>
      </c>
      <c r="P114" s="36" t="s">
        <v>192</v>
      </c>
      <c r="Q114" s="55" t="s">
        <v>353</v>
      </c>
    </row>
    <row r="115" spans="2:17" ht="82.5" customHeight="1" x14ac:dyDescent="0.25">
      <c r="B115" s="44" t="s">
        <v>224</v>
      </c>
      <c r="C115" s="34" t="s">
        <v>15</v>
      </c>
      <c r="D115" s="34" t="s">
        <v>16</v>
      </c>
      <c r="E115" s="34">
        <v>1086569</v>
      </c>
      <c r="F115" s="31" t="s">
        <v>193</v>
      </c>
      <c r="G115" s="31">
        <v>331.08</v>
      </c>
      <c r="H115" s="31"/>
      <c r="I115" s="31"/>
      <c r="J115" s="31"/>
      <c r="K115" s="31">
        <v>1025.32</v>
      </c>
      <c r="L115" s="31"/>
      <c r="M115" s="31"/>
      <c r="N115" s="48">
        <f t="shared" ref="N115:N116" si="6">L115+K115+J115+I115+H115+G115</f>
        <v>1356.3999999999999</v>
      </c>
      <c r="O115" s="34" t="s">
        <v>29</v>
      </c>
      <c r="P115" s="47" t="s">
        <v>179</v>
      </c>
      <c r="Q115" s="55" t="s">
        <v>354</v>
      </c>
    </row>
    <row r="116" spans="2:17" ht="84" customHeight="1" x14ac:dyDescent="0.25">
      <c r="B116" s="44" t="s">
        <v>155</v>
      </c>
      <c r="C116" s="45" t="s">
        <v>15</v>
      </c>
      <c r="D116" s="45" t="s">
        <v>16</v>
      </c>
      <c r="E116" s="34">
        <v>1086569</v>
      </c>
      <c r="F116" s="31" t="s">
        <v>193</v>
      </c>
      <c r="G116" s="31"/>
      <c r="H116" s="31"/>
      <c r="I116" s="31">
        <v>463.52</v>
      </c>
      <c r="J116" s="31"/>
      <c r="K116" s="31"/>
      <c r="L116" s="31"/>
      <c r="M116" s="31"/>
      <c r="N116" s="46">
        <f t="shared" si="6"/>
        <v>463.52</v>
      </c>
      <c r="O116" s="34" t="s">
        <v>29</v>
      </c>
      <c r="P116" s="47" t="s">
        <v>179</v>
      </c>
      <c r="Q116" s="55" t="s">
        <v>354</v>
      </c>
    </row>
    <row r="117" spans="2:17" x14ac:dyDescent="0.25">
      <c r="F117" s="52"/>
      <c r="N117" s="26">
        <f>SUM(N88:N116)</f>
        <v>34308.089999999989</v>
      </c>
    </row>
  </sheetData>
  <autoFilter ref="B5:P85">
    <filterColumn colId="1">
      <colorFilter dxfId="0"/>
    </filterColumn>
  </autoFilter>
  <mergeCells count="3">
    <mergeCell ref="B3:E3"/>
    <mergeCell ref="C1:O1"/>
    <mergeCell ref="C85:F85"/>
  </mergeCells>
  <pageMargins left="0.2" right="0.16" top="0.35" bottom="0.28000000000000003" header="0.15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დეტალური</vt:lpstr>
      <vt:lpstr>დეტალური!Print_Area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2017-10-30T08:55:27Z</dcterms:modified>
</cp:coreProperties>
</file>