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/>
  <xr:revisionPtr revIDLastSave="0" documentId="8_{75D11BD5-D69F-4EDA-B6F4-70BB85821C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I6" i="1" l="1"/>
  <c r="I8" i="1"/>
  <c r="I11" i="1"/>
  <c r="I12" i="1"/>
  <c r="I4" i="1"/>
  <c r="H5" i="1" l="1"/>
  <c r="H9" i="1"/>
  <c r="H7" i="1"/>
  <c r="I7" i="1" s="1"/>
  <c r="G9" i="1" l="1"/>
  <c r="G5" i="1"/>
  <c r="F9" i="1" l="1"/>
  <c r="F5" i="1"/>
  <c r="E9" i="1" l="1"/>
  <c r="I9" i="1" s="1"/>
  <c r="E5" i="1"/>
  <c r="E13" i="1" s="1"/>
  <c r="I5" i="1" l="1"/>
  <c r="H13" i="1"/>
  <c r="I13" i="1"/>
  <c r="F13" i="1"/>
  <c r="G13" i="1"/>
</calcChain>
</file>

<file path=xl/sharedStrings.xml><?xml version="1.0" encoding="utf-8"?>
<sst xmlns="http://schemas.openxmlformats.org/spreadsheetml/2006/main" count="20" uniqueCount="15">
  <si>
    <t>I კვარტალი</t>
  </si>
  <si>
    <t>II კვარტალი</t>
  </si>
  <si>
    <t>III კვარტალი</t>
  </si>
  <si>
    <t>IV კვარტალი</t>
  </si>
  <si>
    <t>სულ ჯამი</t>
  </si>
  <si>
    <t>ინფორმაცია გაცემული სარგოს, დანამატებისა და პრემიების კვარტალური ოდენობების შესახებ თანამდებობის პირებზე (ჯამურად) და სხვა თანამშრომლებზე (ჯამურად)</t>
  </si>
  <si>
    <r>
      <rPr>
        <b/>
        <sz val="11"/>
        <color theme="1"/>
        <rFont val="Calibri"/>
        <family val="2"/>
        <scheme val="minor"/>
      </rPr>
      <t>თანამდებობრივი სარგო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21111)</t>
    </r>
  </si>
  <si>
    <t>მ/შ ხელმძღვანელებზე</t>
  </si>
  <si>
    <t>მ/შ სხვა შტატის თანამშრომლებზე</t>
  </si>
  <si>
    <r>
      <rPr>
        <b/>
        <sz val="11"/>
        <color theme="1"/>
        <rFont val="Calibri"/>
        <family val="2"/>
        <scheme val="minor"/>
      </rPr>
      <t>პრემია</t>
    </r>
    <r>
      <rPr>
        <sz val="11"/>
        <color theme="1"/>
        <rFont val="Calibri"/>
        <family val="2"/>
        <scheme val="minor"/>
      </rPr>
      <t xml:space="preserve">  (ეკ. კლასიფიკაციის მუხლი 21113)</t>
    </r>
  </si>
  <si>
    <r>
      <rPr>
        <b/>
        <sz val="11"/>
        <color theme="1"/>
        <rFont val="Calibri"/>
        <family val="2"/>
        <scheme val="minor"/>
      </rPr>
      <t>დანამატი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21114)</t>
    </r>
  </si>
  <si>
    <r>
      <rPr>
        <b/>
        <sz val="11"/>
        <color theme="1"/>
        <rFont val="Calibri"/>
        <family val="2"/>
        <scheme val="minor"/>
      </rPr>
      <t>თანამდებობრივი სარგო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</si>
  <si>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r>
      <rPr>
        <b/>
        <sz val="11"/>
        <color theme="1"/>
        <rFont val="Calibri"/>
        <family val="2"/>
        <scheme val="minor"/>
      </rPr>
      <t>პრემია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</si>
  <si>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r>
      <rPr>
        <b/>
        <sz val="11"/>
        <color theme="1"/>
        <rFont val="Calibri"/>
        <family val="2"/>
        <scheme val="minor"/>
      </rPr>
      <t>დანამატი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</si>
  <si>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t xml:space="preserve">საქართველოს განათლებისა და მეცნიერების სამინისტრო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</si>
</sst>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4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0" fillId="3" borderId="4" xfId="0" applyNumberForma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43" fontId="4" fillId="3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1" fillId="3" borderId="4" xfId="0" applyFont="1" applyFill="1" applyBorder="1" applyAlignment="1">
      <alignment horizontal="center" vertical="center" wrapText="1"/>
    </xf>
    <xf numFmtId="43" fontId="5" fillId="3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4" xfId="0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zoomScaleNormal="100" workbookViewId="0">
      <selection activeCell="S14" sqref="S14"/>
    </sheetView>
  </sheetViews>
  <sheetFormatPr defaultColWidth="9.140625" defaultRowHeight="15" x14ac:dyDescent="0.25"/>
  <cols>
    <col min="1" max="1" width="6.7109375" style="1" customWidth="1"/>
    <col min="2" max="2" width="35.28515625" style="1" customWidth="1"/>
    <col min="3" max="3" width="37" style="1" customWidth="1"/>
    <col min="4" max="4" width="16.85546875" style="7" customWidth="1"/>
    <col min="5" max="7" width="15.140625" style="1" customWidth="1"/>
    <col min="8" max="9" width="16.85546875" style="1" customWidth="1"/>
    <col min="10" max="10" width="10.5703125" style="1" bestFit="1" customWidth="1"/>
    <col min="11" max="11" width="9.5703125" style="1" bestFit="1" customWidth="1"/>
    <col min="12" max="12" width="11.5703125" style="1" bestFit="1" customWidth="1"/>
    <col min="13" max="16384" width="9.140625" style="1"/>
  </cols>
  <sheetData>
    <row r="1" spans="1:9" ht="27" customHeight="1" x14ac:dyDescent="0.25">
      <c r="A1" s="23" t="s">
        <v>14</v>
      </c>
      <c r="B1" s="24"/>
      <c r="C1" s="24"/>
      <c r="D1" s="24"/>
      <c r="E1" s="24"/>
      <c r="F1" s="24"/>
      <c r="G1" s="24"/>
      <c r="H1" s="24"/>
      <c r="I1" s="25"/>
    </row>
    <row r="2" spans="1:9" s="21" customFormat="1" x14ac:dyDescent="0.25">
      <c r="A2" s="19"/>
      <c r="B2" s="18"/>
      <c r="C2" s="18"/>
      <c r="D2" s="20"/>
      <c r="E2" s="18" t="s">
        <v>0</v>
      </c>
      <c r="F2" s="18" t="s">
        <v>1</v>
      </c>
      <c r="G2" s="18" t="s">
        <v>2</v>
      </c>
      <c r="H2" s="18" t="s">
        <v>3</v>
      </c>
      <c r="I2" s="19" t="s">
        <v>4</v>
      </c>
    </row>
    <row r="3" spans="1:9" x14ac:dyDescent="0.25">
      <c r="A3" s="4">
        <v>1</v>
      </c>
      <c r="B3" s="4">
        <v>2</v>
      </c>
      <c r="C3" s="4">
        <v>3</v>
      </c>
      <c r="D3" s="5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</row>
    <row r="4" spans="1:9" ht="38.25" x14ac:dyDescent="0.25">
      <c r="A4" s="26">
        <v>1</v>
      </c>
      <c r="B4" s="26" t="s">
        <v>5</v>
      </c>
      <c r="C4" s="26" t="s">
        <v>6</v>
      </c>
      <c r="D4" s="3" t="s">
        <v>7</v>
      </c>
      <c r="E4" s="12">
        <v>664593.76000000013</v>
      </c>
      <c r="F4" s="12">
        <v>689136.58000000007</v>
      </c>
      <c r="G4" s="12">
        <v>680504.6</v>
      </c>
      <c r="H4" s="2">
        <v>677865.19</v>
      </c>
      <c r="I4" s="8">
        <f>H4+G4+F4+E4</f>
        <v>2712100.1300000004</v>
      </c>
    </row>
    <row r="5" spans="1:9" ht="25.5" x14ac:dyDescent="0.25">
      <c r="A5" s="26"/>
      <c r="B5" s="26"/>
      <c r="C5" s="26"/>
      <c r="D5" s="3" t="s">
        <v>8</v>
      </c>
      <c r="E5" s="12">
        <f>1214281.46-E4</f>
        <v>549687.69999999984</v>
      </c>
      <c r="F5" s="12">
        <f>1227273.47-F4</f>
        <v>538136.8899999999</v>
      </c>
      <c r="G5" s="12">
        <f>1246085.74-G4</f>
        <v>565581.14</v>
      </c>
      <c r="H5" s="2">
        <f>1242301.98-H4</f>
        <v>564436.79</v>
      </c>
      <c r="I5" s="8">
        <f t="shared" ref="I5:I12" si="0">H5+G5+F5+E5</f>
        <v>2217842.52</v>
      </c>
    </row>
    <row r="6" spans="1:9" ht="38.25" x14ac:dyDescent="0.25">
      <c r="A6" s="26"/>
      <c r="B6" s="26"/>
      <c r="C6" s="26" t="s">
        <v>9</v>
      </c>
      <c r="D6" s="3" t="s">
        <v>7</v>
      </c>
      <c r="E6" s="9"/>
      <c r="F6" s="12"/>
      <c r="G6" s="12"/>
      <c r="H6" s="2">
        <v>164034</v>
      </c>
      <c r="I6" s="8">
        <f t="shared" si="0"/>
        <v>164034</v>
      </c>
    </row>
    <row r="7" spans="1:9" ht="25.5" x14ac:dyDescent="0.25">
      <c r="A7" s="26"/>
      <c r="B7" s="26"/>
      <c r="C7" s="26"/>
      <c r="D7" s="3" t="s">
        <v>8</v>
      </c>
      <c r="E7" s="9"/>
      <c r="F7" s="12"/>
      <c r="G7" s="12"/>
      <c r="H7" s="2">
        <f>296793-H6</f>
        <v>132759</v>
      </c>
      <c r="I7" s="8">
        <f t="shared" si="0"/>
        <v>132759</v>
      </c>
    </row>
    <row r="8" spans="1:9" ht="38.25" x14ac:dyDescent="0.25">
      <c r="A8" s="26"/>
      <c r="B8" s="26"/>
      <c r="C8" s="26" t="s">
        <v>10</v>
      </c>
      <c r="D8" s="3" t="s">
        <v>7</v>
      </c>
      <c r="E8" s="13">
        <v>8041.4400000000032</v>
      </c>
      <c r="F8" s="12">
        <v>7982.7</v>
      </c>
      <c r="G8" s="12">
        <v>7957.5</v>
      </c>
      <c r="H8" s="2">
        <v>7954.99</v>
      </c>
      <c r="I8" s="8">
        <f t="shared" si="0"/>
        <v>31936.63</v>
      </c>
    </row>
    <row r="9" spans="1:9" ht="25.5" x14ac:dyDescent="0.25">
      <c r="A9" s="26"/>
      <c r="B9" s="26"/>
      <c r="C9" s="26"/>
      <c r="D9" s="3" t="s">
        <v>8</v>
      </c>
      <c r="E9" s="13">
        <f>14361.1-E8</f>
        <v>6319.6599999999971</v>
      </c>
      <c r="F9" s="12">
        <f>14683.88-F8</f>
        <v>6701.1799999999994</v>
      </c>
      <c r="G9" s="12">
        <f>12868.71-G8</f>
        <v>4911.2099999999991</v>
      </c>
      <c r="H9" s="2">
        <f>12566.83-H8</f>
        <v>4611.84</v>
      </c>
      <c r="I9" s="8">
        <f t="shared" si="0"/>
        <v>22543.889999999996</v>
      </c>
    </row>
    <row r="10" spans="1:9" ht="45" x14ac:dyDescent="0.25">
      <c r="A10" s="26"/>
      <c r="B10" s="26"/>
      <c r="C10" s="11" t="s">
        <v>11</v>
      </c>
      <c r="D10" s="6"/>
      <c r="E10" s="13">
        <v>559491.81999999995</v>
      </c>
      <c r="F10" s="12">
        <v>542426.68999999994</v>
      </c>
      <c r="G10" s="12">
        <v>548072.95999999996</v>
      </c>
      <c r="H10" s="22">
        <v>548791.82999999996</v>
      </c>
      <c r="I10" s="8">
        <f>H10+G10+F10+E10</f>
        <v>2198783.2999999998</v>
      </c>
    </row>
    <row r="11" spans="1:9" ht="30" x14ac:dyDescent="0.25">
      <c r="A11" s="26"/>
      <c r="B11" s="26"/>
      <c r="C11" s="11" t="s">
        <v>12</v>
      </c>
      <c r="D11" s="6"/>
      <c r="E11" s="10"/>
      <c r="F11" s="12"/>
      <c r="G11" s="12"/>
      <c r="H11" s="22">
        <v>127044</v>
      </c>
      <c r="I11" s="8">
        <f t="shared" si="0"/>
        <v>127044</v>
      </c>
    </row>
    <row r="12" spans="1:9" ht="45" x14ac:dyDescent="0.25">
      <c r="A12" s="26"/>
      <c r="B12" s="26"/>
      <c r="C12" s="11" t="s">
        <v>13</v>
      </c>
      <c r="D12" s="6"/>
      <c r="E12" s="16"/>
      <c r="F12" s="17"/>
      <c r="G12" s="17"/>
      <c r="H12" s="18"/>
      <c r="I12" s="8">
        <f t="shared" si="0"/>
        <v>0</v>
      </c>
    </row>
    <row r="13" spans="1:9" x14ac:dyDescent="0.25">
      <c r="A13" s="14"/>
      <c r="B13" s="14"/>
      <c r="C13" s="14" t="s">
        <v>4</v>
      </c>
      <c r="D13" s="15"/>
      <c r="E13" s="8">
        <f>SUM(E4:E12)</f>
        <v>1788134.38</v>
      </c>
      <c r="F13" s="8">
        <f t="shared" ref="F13:G13" si="1">F12+F11+F10+F9+F8+F7+F6+F5+F4</f>
        <v>1784384.04</v>
      </c>
      <c r="G13" s="8">
        <f t="shared" si="1"/>
        <v>1807027.4100000001</v>
      </c>
      <c r="H13" s="8">
        <f>H12+H11+H10+H9+H8+H7+H6+H5+H4</f>
        <v>2227497.6399999997</v>
      </c>
      <c r="I13" s="8">
        <f t="shared" ref="I13" si="2">I12+I11+I10+I9+I8+I7+I6+I5+I4</f>
        <v>7607043.4700000007</v>
      </c>
    </row>
  </sheetData>
  <mergeCells count="6">
    <mergeCell ref="A1:I1"/>
    <mergeCell ref="A4:A12"/>
    <mergeCell ref="B4:B12"/>
    <mergeCell ref="C4:C5"/>
    <mergeCell ref="C6:C7"/>
    <mergeCell ref="C8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2023-01-26T10:07:20Z</dcterms:modified>
</cp:coreProperties>
</file>