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Users\nlomtadze\Desktop\პროაქტიული\პროაქტიული 2024 წლია II კვარტალი\"/>
    </mc:Choice>
  </mc:AlternateContent>
  <xr:revisionPtr revIDLastSave="0" documentId="8_{EB22B97F-3F68-4EF0-A27E-770EC4E0EFF6}" xr6:coauthVersionLast="47" xr6:coauthVersionMax="47" xr10:uidLastSave="{00000000-0000-0000-0000-000000000000}"/>
  <bookViews>
    <workbookView xWindow="-120" yWindow="-120" windowWidth="29040" windowHeight="15840" xr2:uid="{00000000-000D-0000-FFFF-FFFF00000000}"/>
  </bookViews>
  <sheets>
    <sheet name="ხელშეკრულებები" sheetId="1" r:id="rId1"/>
  </sheets>
  <calcPr calcId="181029"/>
  <extLst>
    <ext uri="GoogleSheetsCustomDataVersion2">
      <go:sheetsCustomData xmlns:go="http://customooxmlschemas.google.com/" r:id="rId7" roundtripDataChecksum="pVgRls3xUI8De3iyvrpLn3KuxiFeP7raSjQHmJy0poo="/>
    </ext>
  </extLst>
</workbook>
</file>

<file path=xl/calcChain.xml><?xml version="1.0" encoding="utf-8"?>
<calcChain xmlns="http://schemas.openxmlformats.org/spreadsheetml/2006/main">
  <c r="H103" i="1" l="1"/>
  <c r="H49" i="1"/>
  <c r="H46" i="1"/>
  <c r="H43" i="1"/>
  <c r="H41" i="1"/>
  <c r="H40" i="1"/>
  <c r="H39" i="1"/>
  <c r="H38" i="1"/>
  <c r="H37" i="1"/>
  <c r="H36" i="1"/>
  <c r="H28" i="1"/>
  <c r="H27" i="1"/>
  <c r="H26" i="1"/>
  <c r="H21" i="1"/>
  <c r="H18" i="1"/>
  <c r="F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46" authorId="0" shapeId="0" xr:uid="{00000000-0006-0000-0000-000009000000}">
      <text>
        <r>
          <rPr>
            <sz val="11"/>
            <color theme="1"/>
            <rFont val="Calibri"/>
            <scheme val="minor"/>
          </rPr>
          <t>======
ID#AAABEgkxR4M
Aleko Kukhalashvili    (2024-01-17 06:03:17)
cpv-4290000  1979.90  cpv-09200000 8426.8</t>
        </r>
      </text>
    </comment>
    <comment ref="F72" authorId="0" shapeId="0" xr:uid="{00000000-0006-0000-0000-000002000000}">
      <text>
        <r>
          <rPr>
            <sz val="11"/>
            <color theme="1"/>
            <rFont val="Calibri"/>
            <scheme val="minor"/>
          </rPr>
          <t>======
ID#AAABMkFzbxA
natalia bochorishvili    (2024-04-29 10:58:12)
320101-2393,38   32050103-86,25</t>
        </r>
      </text>
    </comment>
    <comment ref="F85" authorId="0" shapeId="0" xr:uid="{00000000-0006-0000-0000-000007000000}">
      <text>
        <r>
          <rPr>
            <sz val="11"/>
            <color theme="1"/>
            <rFont val="Calibri"/>
            <scheme val="minor"/>
          </rPr>
          <t>======
ID#AAABHJHQVgk
natalia bochorishvili    (2024-02-22 07:10:57)
2024წ. -  170,691.0 
2025წ. - 180000,0</t>
        </r>
      </text>
    </comment>
    <comment ref="F86" authorId="0" shapeId="0" xr:uid="{00000000-0006-0000-0000-000008000000}">
      <text>
        <r>
          <rPr>
            <sz val="11"/>
            <color theme="1"/>
            <rFont val="Calibri"/>
            <scheme val="minor"/>
          </rPr>
          <t>======
ID#AAABHJHQVgg
natalia bochorishvili    (2024-02-22 07:06:56)
320101- 15078.01        32050103-562.99</t>
        </r>
      </text>
    </comment>
    <comment ref="F87" authorId="0" shapeId="0" xr:uid="{00000000-0006-0000-0000-000004000000}">
      <text>
        <r>
          <rPr>
            <sz val="11"/>
            <color theme="1"/>
            <rFont val="Calibri"/>
            <scheme val="minor"/>
          </rPr>
          <t>======
ID#AAABJA-gr5A
natalia bochorishvili    (2024-03-11 12:47:01)
312-1725ლ  383-195ლ   426-5855ლ    446-800ლ</t>
        </r>
      </text>
    </comment>
    <comment ref="F88" authorId="0" shapeId="0" xr:uid="{00000000-0006-0000-0000-000005000000}">
      <text>
        <r>
          <rPr>
            <sz val="11"/>
            <color theme="1"/>
            <rFont val="Calibri"/>
            <scheme val="minor"/>
          </rPr>
          <t>======
ID#AAABJA-gr4o
natalia bochorishvili    (2024-03-11 12:38:59)
181-290ლ   312-235ლ  426-90ლ   392-170ლ    445- 675ლ</t>
        </r>
      </text>
    </comment>
    <comment ref="F92" authorId="0" shapeId="0" xr:uid="{00000000-0006-0000-0000-000006000000}">
      <text>
        <r>
          <rPr>
            <sz val="11"/>
            <color theme="1"/>
            <rFont val="Calibri"/>
            <scheme val="minor"/>
          </rPr>
          <t>======
ID#AAABIjqpLKA
natalia bochorishvili    (2024-03-05 11:08:20)
320101-4912,0    320601-12650,   32020103-430</t>
        </r>
      </text>
    </comment>
    <comment ref="F109" authorId="0" shapeId="0" xr:uid="{00000000-0006-0000-0000-000003000000}">
      <text>
        <r>
          <rPr>
            <sz val="11"/>
            <color theme="1"/>
            <rFont val="Calibri"/>
            <scheme val="minor"/>
          </rPr>
          <t>======
ID#AAABMkFzbw8
natalia bochorishvili    (2024-04-29 10:48:06)
320101-51840,0ლ    32050103-15315ლარი</t>
        </r>
      </text>
    </comment>
    <comment ref="F123" authorId="0" shapeId="0" xr:uid="{00000000-0006-0000-0000-000001000000}">
      <text>
        <r>
          <rPr>
            <sz val="11"/>
            <color theme="1"/>
            <rFont val="Calibri"/>
            <scheme val="minor"/>
          </rPr>
          <t>======
ID#AAABN1mOeIA
natalia bochorishvili    (2024-05-20 07:05:13)
22900000- 504.0     39500000-391.5</t>
        </r>
      </text>
    </comment>
  </commentList>
  <extLst>
    <ext xmlns:r="http://schemas.openxmlformats.org/officeDocument/2006/relationships" uri="GoogleSheetsCustomDataVersion2">
      <go:sheetsCustomData xmlns:go="http://customooxmlschemas.google.com/" r:id="rId1" roundtripDataSignature="AMtx7mjGA84/Jm/knrUnsPQ01uOQO5xjlg=="/>
    </ext>
  </extLst>
</comments>
</file>

<file path=xl/sharedStrings.xml><?xml version="1.0" encoding="utf-8"?>
<sst xmlns="http://schemas.openxmlformats.org/spreadsheetml/2006/main" count="706" uniqueCount="443">
  <si>
    <t>ხელშეკრულების ღირებულება</t>
  </si>
  <si>
    <t>03-17/2</t>
  </si>
  <si>
    <t>04.03.2022</t>
  </si>
  <si>
    <t>(ააიპ) სოციალური კვლევისა და ანალიზის ინსტიტუტი</t>
  </si>
  <si>
    <t>“ევროსტუდენტი VIII-ის" ეროვნული პროექტის ფარგლებში კვლევის მომსახურების მრავალწლიანი (2022-2024) შესყიდვა</t>
  </si>
  <si>
    <t>ელ.ტენდერი</t>
  </si>
  <si>
    <t>06-24/2</t>
  </si>
  <si>
    <t>29.06.2023</t>
  </si>
  <si>
    <t xml:space="preserve">შპს ,,კია
საქართველო“ </t>
  </si>
  <si>
    <t>1 ავტომანქანის შეკეთების მომსახურება მრავალწლიანი  2023 წლის სავარაუდო ღირებულებაა 2050.00 (ორი ათას ორმოცდაათი) ლარი.
 2024 წლის სავარაუდო ღირებულებაა 2246.00 (ორი ათას ორას ორმოცდაექვსი) ლარი.
 2025 წლის სავარაუდო ღირებულებაა 2380.00 (ორი ათას სამას ოთხმოცი) ლარი
 2026 წლის სავარაუდო ღირებულება 2024.00 (ორი ათას ოცდაოთხი) ლარი</t>
  </si>
  <si>
    <t>კონსოლიდირებული ტენდერი</t>
  </si>
  <si>
    <t>01-01</t>
  </si>
  <si>
    <t>28.11.2023</t>
  </si>
  <si>
    <t>სსიპ ,,საქართველოს საკანონმდებლო მაცნე“</t>
  </si>
  <si>
    <t xml:space="preserve">ვებ გვერდზე ნორმატიული (არანორმატიული) აქტებისა და საქართველოს ზოგადი ადმინისტრაციული კოდექსის   49-ე მუხლით განსაზღვრული ანგარიშის გამოქვეყნების შესყიდვაზე ,,საქართველოს საკანონმდებლო მაცნე“-ში, </t>
  </si>
  <si>
    <t>გამარტივებული შესყიდვა-ნორმატიული აქტით დადგენილი გადასახდელები</t>
  </si>
  <si>
    <t>01-02</t>
  </si>
  <si>
    <t>29.11.2023</t>
  </si>
  <si>
    <t xml:space="preserve"> შპს "აიდიეს ბორჯომი თბილისი”</t>
  </si>
  <si>
    <t>804 ბოთლი გაზირებული მინერალური წყალი ბორჯომი</t>
  </si>
  <si>
    <t>გამარტივებული შესყიდვა-ზღვრების შესაბამისად</t>
  </si>
  <si>
    <t>01-03</t>
  </si>
  <si>
    <t xml:space="preserve"> შპს "ენგადი”,</t>
  </si>
  <si>
    <t>600 ბოთლი გაზირებული მინერალური წყალი ნაბეღლავი</t>
  </si>
  <si>
    <t>01-04</t>
  </si>
  <si>
    <t>04.12.2023</t>
  </si>
  <si>
    <t>სსიპ "თბილისის ტრანსპორტის და ურბანული განვითარების სააგენტო"</t>
  </si>
  <si>
    <t>პარკირების მომსახურება</t>
  </si>
  <si>
    <t>01-05</t>
  </si>
  <si>
    <t>01-06</t>
  </si>
  <si>
    <t>01-07</t>
  </si>
  <si>
    <t xml:space="preserve">სადღესასწაულო/სამგლოვიარო თაიგულების და სამგლოვიარო გვირგვინების </t>
  </si>
  <si>
    <t>01-08</t>
  </si>
  <si>
    <t>05.12.2023</t>
  </si>
  <si>
    <t>სს,,გრინვეი საქართველო,,</t>
  </si>
  <si>
    <t>18 მანქ.ტექ ინსპექტირება</t>
  </si>
  <si>
    <t>01-09</t>
  </si>
  <si>
    <t>06.12.2023</t>
  </si>
  <si>
    <t>06.03.2024 შეთანხმება (შეიცვალა კონტროლის განმახორციელებელი პირი</t>
  </si>
  <si>
    <t>სს „სილქნეტი“,</t>
  </si>
  <si>
    <t>13 სატელემაუწყებლო მომსახურება</t>
  </si>
  <si>
    <t>01-10</t>
  </si>
  <si>
    <t>08.12.2023</t>
  </si>
  <si>
    <t>შსს სსიპ დაცვის პოლიციის დეპარტამენტი</t>
  </si>
  <si>
    <t>სამინისტროს ადმინისტრაციული შენობის და მიმდებარე ტერიტორიის დაცვის მომსახურება (ქ. თბილისი, დ. უზნაძის. ქ. №52)</t>
  </si>
  <si>
    <t>გამარტივებული შესყიდვა-ექსკლუზივი</t>
  </si>
  <si>
    <t>01-11</t>
  </si>
  <si>
    <t>12.12.2023</t>
  </si>
  <si>
    <t>15.04.2024(შეთანხმება დაემატა 1 D ტიპის ტერმინალი</t>
  </si>
  <si>
    <t>სსიპ „სახელისუფლებო სპეციალური კავშირგაბმულობის სააგენტო“</t>
  </si>
  <si>
    <t xml:space="preserve">სპეცკავშირის სისტემით - სატელეფონო ან/და ინფორმაციის მიმოცვლის სისტემით (შემდგომში - „ინფორმაციის მიმოცვლის სისტემა - SLP“), დახურულ რეჟიმში  საკომუნიკაციო მომსახურებას.     </t>
  </si>
  <si>
    <t>01-12</t>
  </si>
  <si>
    <t>13.12.2023</t>
  </si>
  <si>
    <t>საქართველოს სახელმწიფო უსაფრთხოების სამსახურის სსიპ - საქართველოს ოპერატიულ - ტექნიკური სააგენტო</t>
  </si>
  <si>
    <t xml:space="preserve">დოკუმენტბრუნვის ელექტრონულ სისტემაში (eFlow) ინტეგრირებული მოდულის  „საშვთა ბიურო და პირადობის მოწმობების“  ტექნიკური იმპლემენტაცია და მხარდაჭერა  შემსყიდველის  შენობაში დამონტაჟებული 8 ტურნიკეტისთვის </t>
  </si>
  <si>
    <t>01-13</t>
  </si>
  <si>
    <t>14.12.2023</t>
  </si>
  <si>
    <t>ორისი</t>
  </si>
  <si>
    <t>ორის-მენეჯერის მომსახურება</t>
  </si>
  <si>
    <t>01-14</t>
  </si>
  <si>
    <t>15.12.2023</t>
  </si>
  <si>
    <t>შპს,,მაგთიკომი,,</t>
  </si>
  <si>
    <t>ფიჭური სატელეფონო მომსახურება</t>
  </si>
  <si>
    <t>01-15</t>
  </si>
  <si>
    <t>18.12.2023</t>
  </si>
  <si>
    <t>ელვა.ჯი</t>
  </si>
  <si>
    <t>ჟურნალ-გაზეთების შესყიდვა</t>
  </si>
  <si>
    <t>01-16</t>
  </si>
  <si>
    <t>19.12.2023</t>
  </si>
  <si>
    <t xml:space="preserve">შეთანხმება N1 12.01.2024წ. შეიცვალა მიმწოდებლის მხრიდან ხელმომწერი პირი, 
შეთანხმება N2 01.01.2024წ.  შეიცვალა მიმწოდებლის მხრიდან ხელმომწერი პირი  
</t>
  </si>
  <si>
    <t>შპს „აქვაგეო“</t>
  </si>
  <si>
    <t>სასმელი წყლის შესყიდვა</t>
  </si>
  <si>
    <t>01-17</t>
  </si>
  <si>
    <t>20.12.2023</t>
  </si>
  <si>
    <t>სს.სილქნეტი,,</t>
  </si>
  <si>
    <t>01-18</t>
  </si>
  <si>
    <t xml:space="preserve">  შპს „სუფთა წყალი“</t>
  </si>
  <si>
    <t>ერთჯერადი ჭიქების შესყიდვა</t>
  </si>
  <si>
    <t>01-19</t>
  </si>
  <si>
    <t>შპს დამაკ ჰოლდინგი</t>
  </si>
  <si>
    <t>ავტომობილების რეცხვისა და ქიმწმენდის მომსახურება</t>
  </si>
  <si>
    <t>01-20</t>
  </si>
  <si>
    <t>შპს „საქართველოს ფოსტა“</t>
  </si>
  <si>
    <t>საფელდეგერო მომსახურების შესყიდვა</t>
  </si>
  <si>
    <t>01-21</t>
  </si>
  <si>
    <t>21.12.2023</t>
  </si>
  <si>
    <t>სს ვისოლ პეტროლიუმ ჯორჯია</t>
  </si>
  <si>
    <t>ავტოსატრანსპორტო საშუალებისათვის ნავიგაციის და სალოკაციო გლობალური სისტემების (GPS ან ეკვივალენტი) მომსახურება</t>
  </si>
  <si>
    <t>01-22</t>
  </si>
  <si>
    <t>ხელშეკრულების ღირებულება იყო 27123.23. 
02.05.2024 შევიდა ცვლილება მოაკლდა ერთი ავტომობილი და  ხელშეკრულების ღირებულებად განისაზღვრა  26 194.30 ლარი</t>
  </si>
  <si>
    <t>სს სადაზღვევო კომპანია „ალფა“</t>
  </si>
  <si>
    <t>ავტომობილების დაზღვევა</t>
  </si>
  <si>
    <t>01-23</t>
  </si>
  <si>
    <t>თავდაპირველად  იყო 4328.13 . 
07.03.2024 შეთანხმებით შევიდა ცვლილება და გახდა 4317.13</t>
  </si>
  <si>
    <t>01-24</t>
  </si>
  <si>
    <t>01-25</t>
  </si>
  <si>
    <t>შპს „სავარძელი პლიუსი“</t>
  </si>
  <si>
    <t>100 ცალი გორგოლაჭიანი სავარძელი</t>
  </si>
  <si>
    <t>01-26</t>
  </si>
  <si>
    <t>საფოსტო-საკურიერო მომსახურება</t>
  </si>
  <si>
    <t>22.12.2023</t>
  </si>
  <si>
    <t>არაშესყიდვა</t>
  </si>
  <si>
    <t>01-28</t>
  </si>
  <si>
    <t>დასუფთავების მომსახურება</t>
  </si>
  <si>
    <t>01-29</t>
  </si>
  <si>
    <t>შპს „ვმგ</t>
  </si>
  <si>
    <t>სხვადასხვა სახის ავეჯი</t>
  </si>
  <si>
    <t>01-30</t>
  </si>
  <si>
    <t>01-31</t>
  </si>
  <si>
    <t>25.12.2023</t>
  </si>
  <si>
    <t>შპს „აკვავიტე“</t>
  </si>
  <si>
    <t>01-32</t>
  </si>
  <si>
    <t>26.12.2023</t>
  </si>
  <si>
    <t xml:space="preserve">1) 2024 წლის 17 იანვრას გაფორმდა შეთანხმების აქტი N1 პრეისკურანტის ღირებულებას დაემატა  670 ლარი და პრეისკურანტის ღირებულება განისაზღვრა  340'937.08 ლარით
2) 2024 წლის 31 იანვარს გაფორმდა შეთანხმების აქტი N2 პრეისკურანტის ღირებულებას დაემატა 495 ლარი და პრეისკურანტის ღირებულება განისაზღვრა 341'432.08 ლარით   
3) 2024 წლის 29 თებერვალს გაფორმდა შეთანხმების აქტი N3  პრეისკურანტის ღირებულებას დაემატა 1460 ლარი და პრეისკურანტის ღირებულება განისაზღვრა 342'892.08 ლარით.                                                                                  4) 2024 წლის 19 მარტს გაფორმდა შეთანხმების აქტი N4 პრეისკურანტის ღირებულებას დაემატა 540.00 ლარი და პრეისკურანტის ღირებულება განისაზღვრა  343'432.08 ლარით.                                                                                      5) 2024 წლის 30 აპრილს გაფორმდა შეთანხმების აქტი N5 პრეისკურანტის ღირებულებას დაემატა 520.00 ლარი და პრეისკურანტის ღირებულება განისაზღვრა  343'952.08 ლარით                                                                                                </t>
  </si>
  <si>
    <t>შპს,,ავტოტრანს სერვისი,,</t>
  </si>
  <si>
    <t>18 ერთეული ავტომანქანის ტექ მომსახურება  პრეისკურანტის ღირებულება 340'267.08</t>
  </si>
  <si>
    <t>ელ.ტენდერი პრეისკურანტით</t>
  </si>
  <si>
    <t>01-33</t>
  </si>
  <si>
    <t>შპს რომპეტროლ საქართველო</t>
  </si>
  <si>
    <t>საწვავი (ბენზინი) შესყიდვა</t>
  </si>
  <si>
    <t>01-34</t>
  </si>
  <si>
    <t>01-35</t>
  </si>
  <si>
    <t>01-36</t>
  </si>
  <si>
    <t>27.12.2023</t>
  </si>
  <si>
    <t>შპს სან პეტროლიუმ ჯორჯია</t>
  </si>
  <si>
    <t>დიზელის შესყიდვა</t>
  </si>
  <si>
    <t>01-37</t>
  </si>
  <si>
    <t>შპს „კია საქართველო“</t>
  </si>
  <si>
    <t>4 ერთეული ავტომანქანის  KIA SELTOS ტექ,მომსახურების შესყიდვა</t>
  </si>
  <si>
    <t>01-38</t>
  </si>
  <si>
    <t>შპს" სტრადა მოტორსი</t>
  </si>
  <si>
    <t>3 ერთეული ავტომანქნის fiat tipo ტექ.მომსახურების შესყიდვა</t>
  </si>
  <si>
    <t>01-39</t>
  </si>
  <si>
    <t>სს „ფრანს ავტო“,</t>
  </si>
  <si>
    <t>4 ერთეული ავტომანქანის RENAULT KOLEOS ტექ.მომსახურების შესყიდვა</t>
  </si>
  <si>
    <t>გამარტივებული შესყიდვა-განსაზღვრული წლოვანების ავტოსატრანსპორტო საშუალებები</t>
  </si>
  <si>
    <t>01-40</t>
  </si>
  <si>
    <t>1 ერთეული ავტომანქანის renault duster ტექ.მომსახურების შესყიდვა</t>
  </si>
  <si>
    <t>01-41</t>
  </si>
  <si>
    <t>10.01.2024</t>
  </si>
  <si>
    <t>შპს,,ტოიოტა ცენტრი თეგეტა,,</t>
  </si>
  <si>
    <t>1 ერთეული ავტომანქანის toyota camry SS-270-DP ტექ.მომსახურების შესყიდვა</t>
  </si>
  <si>
    <t>01-42</t>
  </si>
  <si>
    <t>შპს "ვექტორი"</t>
  </si>
  <si>
    <t>ლიფტის შეკეთება</t>
  </si>
  <si>
    <t>გამარტივებული შესყიდვა-გადაუდებელი</t>
  </si>
  <si>
    <t>01-43</t>
  </si>
  <si>
    <t>11.01.2024</t>
  </si>
  <si>
    <t>შპს „თეგეტა რითეილი</t>
  </si>
  <si>
    <t>ავტომანქანის ზეთი და ფილტრები</t>
  </si>
  <si>
    <t>01-44</t>
  </si>
  <si>
    <t>საკანონმდებლო მაცნე</t>
  </si>
  <si>
    <t>,,საქართველოს საკანონმდებლო მაცნეს“ ვებგვერდზე (matsne.gov.ge) განთავსებული სისტემატიზირებული (კოდიფიცირებული) ნორმატიული აქტების ელექტრონული მომსახურების, საინფორმაციო სისტემით სარგებლობის უფლების შესყიდვაზე</t>
  </si>
  <si>
    <t>-</t>
  </si>
  <si>
    <t>01-45</t>
  </si>
  <si>
    <t>15.01.2024</t>
  </si>
  <si>
    <t>01-46</t>
  </si>
  <si>
    <t>16.01.2024</t>
  </si>
  <si>
    <t>შპს,, იუ- ჯი- თი,,</t>
  </si>
  <si>
    <t>10 ცალი სტანდარტული პერსონალური კომპიუტერი</t>
  </si>
  <si>
    <t>01-47</t>
  </si>
  <si>
    <t>30 ცალი ლეპტოპის შესყიდვა</t>
  </si>
  <si>
    <t>01-48</t>
  </si>
  <si>
    <t>შპს "ნაბერაული ვაინს"</t>
  </si>
  <si>
    <t>ბრენდირებული ღვინოების შესყიდვა</t>
  </si>
  <si>
    <t>გამარტივებული შესყიდვა-წარმომადგენლობითი ხარჯები</t>
  </si>
  <si>
    <t>01-49</t>
  </si>
  <si>
    <t>17.01.2024</t>
  </si>
  <si>
    <t xml:space="preserve"> შპს კოფიჰაბ.ჯი</t>
  </si>
  <si>
    <t>ნესპრესოს ყავის კაფსულების შესყიდვა</t>
  </si>
  <si>
    <t>01-50</t>
  </si>
  <si>
    <t>18.01.2024</t>
  </si>
  <si>
    <t>სსიპ საქართველოს შინაგან საქმეთა სამინისტროს მომსახურების სააგენტო</t>
  </si>
  <si>
    <t>სარეგისტრაციო მოწმობის შეცვლა</t>
  </si>
  <si>
    <t>01-51</t>
  </si>
  <si>
    <t>შპს „ემ კა ეს“</t>
  </si>
  <si>
    <t>ფოტო ტექნიკის შესყიდვა</t>
  </si>
  <si>
    <t>01-52</t>
  </si>
  <si>
    <t>შპს მინანქრის ხელოვნების გალერეა</t>
  </si>
  <si>
    <t>საჩუქრად გადასაცემი პანოს შესყიდვა</t>
  </si>
  <si>
    <t>01-53</t>
  </si>
  <si>
    <t>23.01.2024</t>
  </si>
  <si>
    <t>შპს "ლეპერტ"</t>
  </si>
  <si>
    <t>საჩუქრების შესყიდვა</t>
  </si>
  <si>
    <t>01-54</t>
  </si>
  <si>
    <t xml:space="preserve">"მანა" მცირე მეწარმე ნატალია მუჯირიშვილი </t>
  </si>
  <si>
    <t>01-55</t>
  </si>
  <si>
    <t>25.01.2024</t>
  </si>
  <si>
    <t>შპს "ბელუქსი"</t>
  </si>
  <si>
    <t>ავეჯის შესყიდვა</t>
  </si>
  <si>
    <t>01-56</t>
  </si>
  <si>
    <t>24.01.2024</t>
  </si>
  <si>
    <t>01-57</t>
  </si>
  <si>
    <t>შპს „ტელკო სისტემს“</t>
  </si>
  <si>
    <t>VoIP ტელეფონის აპარატის შესყიდვა</t>
  </si>
  <si>
    <t>01-58</t>
  </si>
  <si>
    <t xml:space="preserve"> სსიპ ,,საქართველოს საერთაშორისო ხელშეკრულებების თარგმნის ბიურო“</t>
  </si>
  <si>
    <t>თარგმნის მომსახურების შესყიდვა</t>
  </si>
  <si>
    <t>01-59</t>
  </si>
  <si>
    <t>სს,ფრანს ავტო,,</t>
  </si>
  <si>
    <t>4 ერთეული ავტომანქანის RENAULT KOLEOS ტექ.მომსახურების შესყიდვა სწრაფცვეთადი ნაწილები და მომსახურება</t>
  </si>
  <si>
    <t>01-60</t>
  </si>
  <si>
    <t>4 ერთეული ავტომანქანის RENAULT DUSTER  ტექ.მომსახურების შესყიდვა სწრაფცვეთადი ნაწილები და მომსახურება</t>
  </si>
  <si>
    <t>01-61</t>
  </si>
  <si>
    <t>26.01.2024</t>
  </si>
  <si>
    <t>შპს "ფავორიტი სტილი"</t>
  </si>
  <si>
    <t>საინფორმაციო და სარეკლამო პროდუქცია (პრესბანერები და საინფორმაციო დაფები)</t>
  </si>
  <si>
    <t>01-62</t>
  </si>
  <si>
    <t>შპს „ტოიოტა ცენტრი თეგეტა“</t>
  </si>
  <si>
    <t>Toyota Camry (სახელმწიფო ნომრით-SS-270-DP;  სწრაფცვეთადი ნაწილებისა და ტექნიკური მომსახურების შესყიდვა</t>
  </si>
  <si>
    <t>01-63</t>
  </si>
  <si>
    <t>შპს „სტრადა მოტორსი“</t>
  </si>
  <si>
    <t>3 ერთეული ავტომანქანისათვის FIAT TIPO  FS133SS ;FS134SS;FS135SS სწრაფცვეთადი ნაწილებისა და ტექნიკური მომსახურების შესყიდვა</t>
  </si>
  <si>
    <t>01-64</t>
  </si>
  <si>
    <t>30.01.2024</t>
  </si>
  <si>
    <t>შპს,,კია საქართველო,,</t>
  </si>
  <si>
    <t>KIA SPORTAGE (სახელმწიფო ნომრით LV593LL; სწრაფცვეთადი ნაწილებისა და ტექნიკური მომსახურების შესყიდვა</t>
  </si>
  <si>
    <t>01-65</t>
  </si>
  <si>
    <t xml:space="preserve">4 ერთეული ავტომანქანისათვის     სწრაფცვეთადი ნაწილებისა და ტექნიკური მომსახურების შესყიდვა
KIA SELTOS  CV 080 CC        
KIA SELTOS  CV 065 CC        
  CC 080 DC KIA SELTOS WS 080 WW    </t>
  </si>
  <si>
    <t>02-66</t>
  </si>
  <si>
    <t>02.02.2024</t>
  </si>
  <si>
    <t>შპს “პროსერვისი“</t>
  </si>
  <si>
    <t>ინტერნეტ­დომენური სახელის jestikoni.ge  რეგისტარციის ვადის გაგრძელების მომსახურება</t>
  </si>
  <si>
    <t>გამარტივებული შესყიდვა-დაყოფა რაციონალურობის პრინციპით</t>
  </si>
  <si>
    <t>02-67</t>
  </si>
  <si>
    <t>05.02.2024</t>
  </si>
  <si>
    <t>შპს „სთეიშენერი ჰაუს“</t>
  </si>
  <si>
    <t>სხვადასხვა სახის საკანცელარიო საქონელი</t>
  </si>
  <si>
    <t>02-68</t>
  </si>
  <si>
    <t>შპს „ედესი ჯგუფი“</t>
  </si>
  <si>
    <t>02-69</t>
  </si>
  <si>
    <t>06.02.2024</t>
  </si>
  <si>
    <t>შპს „სუფთა წყალი“</t>
  </si>
  <si>
    <t>02-70</t>
  </si>
  <si>
    <t>შპს ტრიტონ</t>
  </si>
  <si>
    <t>ელემენტების შესყიდვა</t>
  </si>
  <si>
    <t>02-71</t>
  </si>
  <si>
    <t>შპს „ვივო ტექნოლოჯი“</t>
  </si>
  <si>
    <t>2 ცალი სათვალთვალო ვიდეოკამერების შესყიდვა</t>
  </si>
  <si>
    <t>ნათურების და ბრების შესყიდვა</t>
  </si>
  <si>
    <t>02-73</t>
  </si>
  <si>
    <t>07.02.2024</t>
  </si>
  <si>
    <t>შპს „ადელაინი“</t>
  </si>
  <si>
    <t>20 ცალი ყურსასმენის შესყიდვა</t>
  </si>
  <si>
    <t>02-74</t>
  </si>
  <si>
    <t>შპს ფუდ მენეჯმენტ გრუპი</t>
  </si>
  <si>
    <t>ფურშეტის მომსახურების შესყიდვა</t>
  </si>
  <si>
    <t>02-75</t>
  </si>
  <si>
    <t>13.02.2024</t>
  </si>
  <si>
    <t>სსიპ ფინანსთა სამინისტროს აკადემია</t>
  </si>
  <si>
    <t>ტესტირების ადმინისტრირების მომსახურების შესყიდვა</t>
  </si>
  <si>
    <t>02-76</t>
  </si>
  <si>
    <t>შპს "აზავერი"</t>
  </si>
  <si>
    <t>ლიფტის ტექნიკური მომსახურება</t>
  </si>
  <si>
    <t>02-77</t>
  </si>
  <si>
    <t>შპს,,ბედი.ჯი,,</t>
  </si>
  <si>
    <t>cd/dvd დისკების შესყიდვა</t>
  </si>
  <si>
    <t>02-78</t>
  </si>
  <si>
    <t>შპს „ბოსმეტალ“</t>
  </si>
  <si>
    <t>დროშების შესყიდვა</t>
  </si>
  <si>
    <t>02-79</t>
  </si>
  <si>
    <t>14.02.2024</t>
  </si>
  <si>
    <t>შპს,,აითი თექ,,</t>
  </si>
  <si>
    <t>კომპიუტერული მოწყობილობების შესყიდვა</t>
  </si>
  <si>
    <t>02-80</t>
  </si>
  <si>
    <t>15.02.2024</t>
  </si>
  <si>
    <t>შპს "კერხერი"</t>
  </si>
  <si>
    <t>ავტომობილების უკონტაქტო რეცხვის პროფესიონალური საშუალების შესყიდვა</t>
  </si>
  <si>
    <t>02-81</t>
  </si>
  <si>
    <t>16.02.2024</t>
  </si>
  <si>
    <t>შპს,, ვივო ტექნოლოჯი,,</t>
  </si>
  <si>
    <t>ქსელური მოწყობილობების შესყიდვა</t>
  </si>
  <si>
    <t>02-82</t>
  </si>
  <si>
    <t>19.02.2024</t>
  </si>
  <si>
    <t>ააიპ "სამოქალაქო საზოგადოების განვითარების ცენტრი (CSDC)</t>
  </si>
  <si>
    <t xml:space="preserve">2024-2025 წლების განმავლობაში მიუსაფარი ბავშვებისთვის (ე.წ. ქუჩაში მცხოვრები და მომუშავე ბავშვებისთვის) სპეციალური საგანმანათლებლო სერვისის - ,,ტრანზიტული საგანმანათლებლო პროგრამის" განხორციელების მომსახურება </t>
  </si>
  <si>
    <t>ელ ტენდერი მრავალწლიანი</t>
  </si>
  <si>
    <t>02-83</t>
  </si>
  <si>
    <t>21.02.2024</t>
  </si>
  <si>
    <t>შპს „კომპანია GEOSM“</t>
  </si>
  <si>
    <t>02-84</t>
  </si>
  <si>
    <t>23.02.2024</t>
  </si>
  <si>
    <t>ი/მ ალექსანდრე ბერიანიძე</t>
  </si>
  <si>
    <t xml:space="preserve">სხვადასხვა სახის სამეურნეო საქონლის შესყიდვა </t>
  </si>
  <si>
    <t>02-85</t>
  </si>
  <si>
    <t>შპს "ბუგასი"</t>
  </si>
  <si>
    <t>02-86</t>
  </si>
  <si>
    <t>შპს "ბარისტა 2018"</t>
  </si>
  <si>
    <t>ყავის შესყიდვა</t>
  </si>
  <si>
    <t>03-88</t>
  </si>
  <si>
    <t>01.03.2024</t>
  </si>
  <si>
    <t>შპს „პენსან ჯორჯია“</t>
  </si>
  <si>
    <t>A4 ფორმატის პირველი ხარისხის საბეჭდი ქაღალდის შესყიდვა</t>
  </si>
  <si>
    <t>03-89</t>
  </si>
  <si>
    <t>1.03.2024</t>
  </si>
  <si>
    <t>შპს „ვიზარდ ივენთი“</t>
  </si>
  <si>
    <t xml:space="preserve"> ღონისძიების ორგანიზება (ახალგაზრდულ პოლიტიკასთან დაკავშირებით</t>
  </si>
  <si>
    <t>03-90</t>
  </si>
  <si>
    <t>5.03.2024</t>
  </si>
  <si>
    <t>ბეჭდვის მომსახურების შესყიდვა</t>
  </si>
  <si>
    <t>03-91</t>
  </si>
  <si>
    <t>15.03.2024</t>
  </si>
  <si>
    <t>შპს EL Group</t>
  </si>
  <si>
    <t>03-92</t>
  </si>
  <si>
    <t>შპს „თრანსლეით ჰაბი“</t>
  </si>
  <si>
    <t>დოკუმენტაციის თარგმნის მომსახურების შესყიდვა</t>
  </si>
  <si>
    <t>03-93</t>
  </si>
  <si>
    <t>20.03.2024</t>
  </si>
  <si>
    <t xml:space="preserve"> შპს „ARTFRAME.GE“</t>
  </si>
  <si>
    <t>ჩარჩოების შესყიდვა</t>
  </si>
  <si>
    <t>03-94</t>
  </si>
  <si>
    <t>21.03.2024</t>
  </si>
  <si>
    <t>შპს "იდეა"</t>
  </si>
  <si>
    <t>პროქსიმიტ ბარათებზე საბეჭდი პრინტერის რიბონის და ფირის შესყიდვა</t>
  </si>
  <si>
    <t>03-95</t>
  </si>
  <si>
    <t>25.03.2024</t>
  </si>
  <si>
    <t>შპს კაპექს</t>
  </si>
  <si>
    <t>გენერატორების ტექ.მომსახურება</t>
  </si>
  <si>
    <t>04-96</t>
  </si>
  <si>
    <t>02.04.2024</t>
  </si>
  <si>
    <t>შპს “ტექინსპექტგანატი"</t>
  </si>
  <si>
    <t xml:space="preserve">ლიფტის ტექ. მომსახურება, პასპორტის აღდგენა და დამიწების კონტურის წინაღობის გაზომვის მომსახურება </t>
  </si>
  <si>
    <t>04-97</t>
  </si>
  <si>
    <t>04.04.2024</t>
  </si>
  <si>
    <t>შპს „ტელეიმედი“</t>
  </si>
  <si>
    <t>საეთერო დროს შესყიდვა</t>
  </si>
  <si>
    <t>04-98</t>
  </si>
  <si>
    <t xml:space="preserve"> შპს “სტუდია მაესტრო” </t>
  </si>
  <si>
    <t>04-99</t>
  </si>
  <si>
    <t>სს მედია ჰოლდინგ</t>
  </si>
  <si>
    <t>04-100</t>
  </si>
  <si>
    <t xml:space="preserve">შპს "პოსტვ" </t>
  </si>
  <si>
    <t>04-101</t>
  </si>
  <si>
    <t>05.04.2024</t>
  </si>
  <si>
    <t>04-102</t>
  </si>
  <si>
    <t>ააიპ კოლეჯი იკაროსი</t>
  </si>
  <si>
    <t>04-103</t>
  </si>
  <si>
    <t>04-104</t>
  </si>
  <si>
    <t>11.04.2024</t>
  </si>
  <si>
    <t>4 ერთეული ავტომანქანისათვის Toyota Camry  სახელმწიფო ნომრით TT070FT;TT080FT-;TT090FT;SS238SS  ტექ.მომსახურების შესყიდვა</t>
  </si>
  <si>
    <t>04-105</t>
  </si>
  <si>
    <t xml:space="preserve">4 ერთეული ავტომანქანისათვის Toyota Camry  სახელმწიფო ნომრით TT070FT;TT080FT-;TT090FT;SS238SS სწრაფცვეთადი ნაწილებისა და ტექნიკური მომსახურების შესყიდვა </t>
  </si>
  <si>
    <t>04-106</t>
  </si>
  <si>
    <t>15.04.2024</t>
  </si>
  <si>
    <t>შპს „ჯი ეს სი“</t>
  </si>
  <si>
    <t>შლაგბაუმისათვის მართვის პლატის-ZL38 და თანმდევი მომსახურების შესყიდვა</t>
  </si>
  <si>
    <t>04-107</t>
  </si>
  <si>
    <t>შპს ედსპოტი</t>
  </si>
  <si>
    <t>ბრენდირებული მასალების შესყიდვა</t>
  </si>
  <si>
    <t>04-108</t>
  </si>
  <si>
    <t>ბიბლუსი</t>
  </si>
  <si>
    <t>წიგნების შესყიდვა</t>
  </si>
  <si>
    <t>04-109</t>
  </si>
  <si>
    <t>16.04.2024</t>
  </si>
  <si>
    <t>შპს "ზიკომპანი"</t>
  </si>
  <si>
    <t>დიგიტალიზაციის მომსახურება</t>
  </si>
  <si>
    <t>04-110</t>
  </si>
  <si>
    <t>კოფიჰაპ.ჯი</t>
  </si>
  <si>
    <t>04-111</t>
  </si>
  <si>
    <t>17.04.2024</t>
  </si>
  <si>
    <t>ააიპ "ხელოვნების განვითარების ფონდი IMT"</t>
  </si>
  <si>
    <t>04-112</t>
  </si>
  <si>
    <t>19.04.2024</t>
  </si>
  <si>
    <t>შპს „თეგეტა რითეილი“</t>
  </si>
  <si>
    <t>12 ცალი ზაფხულის საბურავის R16 205/55 შესყიდვა</t>
  </si>
  <si>
    <t>04-113</t>
  </si>
  <si>
    <t>4 ცალი ზაფხულის საბურავის R17 225/60 შესყიდვა</t>
  </si>
  <si>
    <t>04-114</t>
  </si>
  <si>
    <t>8 ცალი ზაფხულის საბურავის R18 235/60  R17 235/65</t>
  </si>
  <si>
    <t>04-115</t>
  </si>
  <si>
    <t>დიოდური განათების კვების ბლოკების შესყიდვა</t>
  </si>
  <si>
    <t>24.04.2024</t>
  </si>
  <si>
    <t>"ნინიას ბაღი</t>
  </si>
  <si>
    <t>სარესტორნო მომსახურების შესყიდვა</t>
  </si>
  <si>
    <t>04-116</t>
  </si>
  <si>
    <t>30.04.2024</t>
  </si>
  <si>
    <t>სსიპ - საქართველოს ეროვნული არქივი</t>
  </si>
  <si>
    <t>საარქივო დოკუმენტების სამეცნიერო-ტექნიკური დამუშავება</t>
  </si>
  <si>
    <t>წისქვილი ჯგუფი</t>
  </si>
  <si>
    <t>04-117</t>
  </si>
  <si>
    <t>05-118</t>
  </si>
  <si>
    <t>01.05.2024</t>
  </si>
  <si>
    <t>სიპ - საჯარო აუდიტის ინსტიტუტი</t>
  </si>
  <si>
    <t>ტრენინგკურსის- სისტემური აუდიტი, მომსახურებa</t>
  </si>
  <si>
    <t>05-119</t>
  </si>
  <si>
    <t>16.05.2024</t>
  </si>
  <si>
    <t>დოკუმენტების სამეცნიერო-ტექნიკური დამუშავებისათვის საჭირო სახარჯი მასალები</t>
  </si>
  <si>
    <t>შპს კაფე ახვლედიანის 6</t>
  </si>
  <si>
    <t>05-120</t>
  </si>
  <si>
    <t>24.05.2024</t>
  </si>
  <si>
    <t>შპს "რუბიკონ გრუფი"</t>
  </si>
  <si>
    <t>საქართველოს დამოუკიდებლობის დღისადმი (26 მაისი) მიძღვნილი ღონისძიების ორგანიზების მომსახურება</t>
  </si>
  <si>
    <t>გამარტივებული შესყიდვა-სახელმწიფოებრივი და საზოგადოებრივი მნიშვნელობის ღონისძიება</t>
  </si>
  <si>
    <t>05-121</t>
  </si>
  <si>
    <t>30.05.2024</t>
  </si>
  <si>
    <t>შპს "ვესტფარმი"</t>
  </si>
  <si>
    <t>ხელთათმანების შესყიდვა</t>
  </si>
  <si>
    <t>06-122</t>
  </si>
  <si>
    <t>03.06.2024</t>
  </si>
  <si>
    <t>შპს “ვესტა ტექსტილი“</t>
  </si>
  <si>
    <t>06-123</t>
  </si>
  <si>
    <t>შპს,,კლიმატ არეა,,</t>
  </si>
  <si>
    <t>კონდიციონერების ტექ.მომსახურება</t>
  </si>
  <si>
    <t>06-124</t>
  </si>
  <si>
    <t>05.06.2024</t>
  </si>
  <si>
    <t>შპს „თეგეტა რითეილი,,</t>
  </si>
  <si>
    <t>ავტომანქანა KIA SORENTO სახ.ნომრით YY-855-CC 1 ცალი აკუმულატორის შესყიდვა</t>
  </si>
  <si>
    <t>06-125</t>
  </si>
  <si>
    <t>10.06.2024</t>
  </si>
  <si>
    <t>შპს "ოლგუდქეითერინგ"</t>
  </si>
  <si>
    <t>შპს „რას ალ ხაიმა ინვესტმენტ აუტორიტი ჯორჯია “</t>
  </si>
  <si>
    <t>საკონფერენციო მომსახურების შესყიდვა</t>
  </si>
  <si>
    <t>14.06.2024</t>
  </si>
  <si>
    <t>სს სასტუმროებისა და რესტორნების მენეჯმენტ ჯგუფი -ემ|გრუპ</t>
  </si>
  <si>
    <t>06-127</t>
  </si>
  <si>
    <t>17.06.2024</t>
  </si>
  <si>
    <t>მანქანის მტვერსასრუტის შესყიდვა</t>
  </si>
  <si>
    <t>06-128</t>
  </si>
  <si>
    <t>06-129</t>
  </si>
  <si>
    <t>06-130</t>
  </si>
  <si>
    <t>შპს “სტუდია მაესტრო”</t>
  </si>
  <si>
    <t>06-131</t>
  </si>
  <si>
    <t>19.06.2024</t>
  </si>
  <si>
    <t>06-132</t>
  </si>
  <si>
    <t>შპს "საჩინო"</t>
  </si>
  <si>
    <t>06-133</t>
  </si>
  <si>
    <t>20.06.2024</t>
  </si>
  <si>
    <t>გენერატორის 2 ცალი აკუმულატორის შესყიდვა</t>
  </si>
  <si>
    <t>06-134</t>
  </si>
  <si>
    <t>28.06.2024</t>
  </si>
  <si>
    <t>შპს კომპანია GEOSM</t>
  </si>
  <si>
    <t>შრედერისა და ლამინირების აპარატის  შესყიდვა</t>
  </si>
  <si>
    <t>07-135</t>
  </si>
  <si>
    <t>02.07.2024</t>
  </si>
  <si>
    <t>შპს დომენები.ჯი</t>
  </si>
  <si>
    <t>შესყიდვის საშუალება</t>
  </si>
  <si>
    <t>მიმწოდებელი</t>
  </si>
  <si>
    <t>შესყიდვის ობიექტი</t>
  </si>
  <si>
    <t xml:space="preserve">საკასო შესრულება </t>
  </si>
  <si>
    <r>
      <rPr>
        <sz val="10"/>
        <color theme="1"/>
        <rFont val="Calibri"/>
        <family val="2"/>
      </rPr>
      <t xml:space="preserve">ინტერნეტ­დომენური სახელის </t>
    </r>
    <r>
      <rPr>
        <u/>
        <sz val="10"/>
        <color rgb="FF1155CC"/>
        <rFont val="Calibri"/>
        <family val="2"/>
      </rPr>
      <t>geofl.ge</t>
    </r>
    <r>
      <rPr>
        <sz val="10"/>
        <color theme="1"/>
        <rFont val="Calibri"/>
        <family val="2"/>
      </rPr>
      <t xml:space="preserve"> რეგისტარციის ვადის გაგრძელების მომსახურება</t>
    </r>
  </si>
  <si>
    <t>დანართი 3.2</t>
  </si>
  <si>
    <t xml:space="preserve">(ი/მ) </t>
  </si>
  <si>
    <t>ი/მ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</si>
</sst>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font>
      <sz val="11"/>
      <color theme="1"/>
      <name val="Calibri"/>
      <scheme val="minor"/>
    </font>
    <font>
      <sz val="11"/>
      <color theme="1"/>
      <name val="Calibri"/>
      <scheme val="minor"/>
    </font>
    <font>
      <sz val="10"/>
      <color theme="1"/>
      <name val="Merriweather"/>
    </font>
    <font>
      <sz val="10"/>
      <color theme="1"/>
      <name val="Calibri"/>
      <family val="2"/>
      <scheme val="minor"/>
    </font>
    <font>
      <sz val="10"/>
      <color theme="1"/>
      <name val="Calibri"/>
      <family val="2"/>
    </font>
    <font>
      <sz val="10"/>
      <color rgb="FF000000"/>
      <name val="Verdana"/>
      <family val="2"/>
    </font>
    <font>
      <sz val="10"/>
      <color rgb="FF000000"/>
      <name val="Calibri"/>
      <family val="2"/>
    </font>
    <font>
      <sz val="10"/>
      <color rgb="FF000000"/>
      <name val="Sylfaen"/>
      <family val="1"/>
    </font>
    <font>
      <sz val="10"/>
      <color rgb="FF222222"/>
      <name val="Ubuntu"/>
      <family val="2"/>
    </font>
    <font>
      <sz val="10"/>
      <color rgb="FF000000"/>
      <name val="Docs-Calibri"/>
    </font>
    <font>
      <u/>
      <sz val="10"/>
      <color theme="1"/>
      <name val="Calibri"/>
      <family val="2"/>
    </font>
    <font>
      <u/>
      <sz val="10"/>
      <color rgb="FF1155CC"/>
      <name val="Calibri"/>
      <family val="2"/>
    </font>
  </fonts>
  <fills count="9">
    <fill>
      <patternFill patternType="none"/>
    </fill>
    <fill>
      <patternFill patternType="gray125"/>
    </fill>
    <fill>
      <patternFill patternType="solid">
        <fgColor theme="0"/>
        <bgColor theme="0"/>
      </patternFill>
    </fill>
    <fill>
      <patternFill patternType="solid">
        <fgColor theme="0"/>
        <bgColor rgb="FFFFFFFF"/>
      </patternFill>
    </fill>
    <fill>
      <patternFill patternType="solid">
        <fgColor theme="0"/>
        <bgColor rgb="FFE7E6E6"/>
      </patternFill>
    </fill>
    <fill>
      <patternFill patternType="solid">
        <fgColor theme="0"/>
        <bgColor indexed="64"/>
      </patternFill>
    </fill>
    <fill>
      <patternFill patternType="solid">
        <fgColor theme="0"/>
        <bgColor rgb="FFFFFF00"/>
      </patternFill>
    </fill>
    <fill>
      <patternFill patternType="solid">
        <fgColor theme="0"/>
        <bgColor rgb="FF93C47D"/>
      </patternFill>
    </fill>
    <fill>
      <patternFill patternType="solid">
        <fgColor theme="0"/>
        <bgColor rgb="FF6AA84F"/>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s>
  <cellStyleXfs count="2">
    <xf numFmtId="0" fontId="0" fillId="0" borderId="0"/>
    <xf numFmtId="43" fontId="1" fillId="0" borderId="0" applyFont="0" applyFill="0" applyBorder="0" applyAlignment="0" applyProtection="0"/>
  </cellStyleXfs>
  <cellXfs count="66">
    <xf numFmtId="0" fontId="0" fillId="0" borderId="0" xfId="0"/>
    <xf numFmtId="0" fontId="5" fillId="2" borderId="1" xfId="0" applyFont="1" applyFill="1" applyBorder="1" applyAlignment="1">
      <alignment horizontal="left" vertical="center"/>
    </xf>
    <xf numFmtId="0" fontId="4" fillId="2" borderId="1" xfId="0" applyFont="1" applyFill="1" applyBorder="1" applyAlignment="1">
      <alignment horizontal="left" vertical="center"/>
    </xf>
    <xf numFmtId="49" fontId="2" fillId="3" borderId="0" xfId="0" applyNumberFormat="1" applyFont="1" applyFill="1" applyAlignment="1">
      <alignment horizontal="center" vertical="center"/>
    </xf>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2" fillId="3" borderId="0" xfId="0" applyFont="1" applyFill="1" applyAlignment="1">
      <alignment horizontal="left" vertical="center" wrapText="1"/>
    </xf>
    <xf numFmtId="0" fontId="3" fillId="5" borderId="0" xfId="0" applyFont="1" applyFill="1"/>
    <xf numFmtId="49"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49" fontId="2" fillId="3" borderId="2"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4" fillId="4" borderId="1" xfId="0" applyFont="1" applyFill="1" applyBorder="1" applyAlignment="1">
      <alignment vertical="center" wrapText="1"/>
    </xf>
    <xf numFmtId="0" fontId="2" fillId="5" borderId="2" xfId="0" applyFont="1" applyFill="1" applyBorder="1" applyAlignment="1">
      <alignment horizontal="left" vertical="center" wrapText="1"/>
    </xf>
    <xf numFmtId="0" fontId="2" fillId="5" borderId="2" xfId="0" applyFont="1" applyFill="1" applyBorder="1" applyAlignment="1">
      <alignment vertical="center" wrapText="1"/>
    </xf>
    <xf numFmtId="0" fontId="2" fillId="5" borderId="2" xfId="0" applyFont="1" applyFill="1" applyBorder="1" applyAlignment="1">
      <alignment horizontal="center" vertical="center" wrapText="1"/>
    </xf>
    <xf numFmtId="49" fontId="4" fillId="5" borderId="1" xfId="0" applyNumberFormat="1" applyFont="1" applyFill="1" applyBorder="1" applyAlignment="1">
      <alignment horizontal="center" vertical="center"/>
    </xf>
    <xf numFmtId="0" fontId="5" fillId="3" borderId="1" xfId="0" applyFont="1" applyFill="1" applyBorder="1" applyAlignment="1">
      <alignment horizontal="left" vertical="center" wrapText="1"/>
    </xf>
    <xf numFmtId="0" fontId="4" fillId="5" borderId="1" xfId="0" applyFont="1" applyFill="1" applyBorder="1" applyAlignment="1">
      <alignment vertical="center" wrapText="1"/>
    </xf>
    <xf numFmtId="0" fontId="4" fillId="5" borderId="1" xfId="0" applyFont="1" applyFill="1" applyBorder="1" applyAlignment="1">
      <alignment horizontal="left" vertical="center" wrapText="1"/>
    </xf>
    <xf numFmtId="0" fontId="4" fillId="4" borderId="1" xfId="0" applyFont="1" applyFill="1" applyBorder="1" applyAlignment="1">
      <alignment vertical="center"/>
    </xf>
    <xf numFmtId="0" fontId="4" fillId="4" borderId="1" xfId="0" applyFont="1" applyFill="1" applyBorder="1" applyAlignment="1">
      <alignment horizontal="center" vertical="center"/>
    </xf>
    <xf numFmtId="0" fontId="4" fillId="5" borderId="1" xfId="0" applyFont="1" applyFill="1" applyBorder="1" applyAlignment="1">
      <alignment horizontal="left"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4"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3" fillId="5" borderId="1" xfId="0" applyFont="1" applyFill="1" applyBorder="1" applyAlignment="1">
      <alignment horizontal="left" vertical="center"/>
    </xf>
    <xf numFmtId="0" fontId="5" fillId="3" borderId="0" xfId="0" applyFont="1" applyFill="1" applyAlignment="1">
      <alignment horizontal="left" vertical="center"/>
    </xf>
    <xf numFmtId="0" fontId="5" fillId="3" borderId="0" xfId="0" applyFont="1" applyFill="1" applyAlignment="1">
      <alignment wrapText="1"/>
    </xf>
    <xf numFmtId="0" fontId="5" fillId="3" borderId="0" xfId="0" applyFont="1" applyFill="1" applyAlignment="1">
      <alignment horizontal="left" vertical="center" wrapText="1"/>
    </xf>
    <xf numFmtId="0" fontId="6" fillId="3" borderId="0" xfId="0" applyFont="1" applyFill="1" applyAlignment="1">
      <alignment horizontal="left" vertical="center"/>
    </xf>
    <xf numFmtId="0" fontId="7" fillId="3" borderId="0" xfId="0" applyFont="1" applyFill="1" applyAlignment="1">
      <alignment horizontal="left" vertical="center"/>
    </xf>
    <xf numFmtId="0" fontId="3" fillId="5"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8" fillId="3" borderId="0" xfId="0" applyFont="1" applyFill="1" applyAlignment="1">
      <alignment horizontal="left" vertical="center" wrapText="1"/>
    </xf>
    <xf numFmtId="0" fontId="9" fillId="3" borderId="0" xfId="0" applyFont="1" applyFill="1" applyAlignment="1">
      <alignment horizontal="left" vertical="center" wrapText="1"/>
    </xf>
    <xf numFmtId="0" fontId="9" fillId="3" borderId="0" xfId="0" applyFont="1" applyFill="1" applyAlignment="1">
      <alignment horizontal="center" vertical="center"/>
    </xf>
    <xf numFmtId="0" fontId="2" fillId="2" borderId="0" xfId="0" applyFont="1" applyFill="1" applyAlignment="1">
      <alignment vertical="center" wrapText="1"/>
    </xf>
    <xf numFmtId="0" fontId="2" fillId="6" borderId="1" xfId="0" applyFont="1" applyFill="1" applyBorder="1" applyAlignment="1">
      <alignment vertical="center" wrapText="1"/>
    </xf>
    <xf numFmtId="0" fontId="4" fillId="3" borderId="1" xfId="0" applyFont="1" applyFill="1" applyBorder="1" applyAlignment="1">
      <alignment vertical="center" wrapText="1"/>
    </xf>
    <xf numFmtId="0" fontId="6" fillId="5" borderId="0" xfId="0" applyFont="1" applyFill="1" applyAlignment="1">
      <alignment vertical="center" wrapText="1"/>
    </xf>
    <xf numFmtId="43" fontId="2" fillId="5" borderId="0" xfId="1" applyFont="1" applyFill="1" applyAlignment="1">
      <alignment vertical="center" wrapText="1"/>
    </xf>
    <xf numFmtId="43" fontId="2" fillId="3" borderId="1" xfId="1" applyFont="1" applyFill="1" applyBorder="1" applyAlignment="1">
      <alignment vertical="center" wrapText="1"/>
    </xf>
    <xf numFmtId="43" fontId="4" fillId="7" borderId="1" xfId="1" applyFont="1" applyFill="1" applyBorder="1" applyAlignment="1">
      <alignment vertical="center"/>
    </xf>
    <xf numFmtId="43" fontId="4" fillId="8" borderId="1" xfId="1" applyFont="1" applyFill="1" applyBorder="1" applyAlignment="1">
      <alignment vertical="center"/>
    </xf>
    <xf numFmtId="43" fontId="4" fillId="5" borderId="1" xfId="1" applyFont="1" applyFill="1" applyBorder="1" applyAlignment="1">
      <alignment vertical="center"/>
    </xf>
    <xf numFmtId="43" fontId="2" fillId="5" borderId="0" xfId="1" applyFont="1" applyFill="1" applyAlignment="1">
      <alignment horizontal="center" vertical="center" wrapText="1"/>
    </xf>
    <xf numFmtId="43" fontId="2" fillId="5" borderId="1" xfId="1" applyFont="1" applyFill="1" applyBorder="1" applyAlignment="1">
      <alignment horizontal="center" vertical="center" wrapText="1"/>
    </xf>
    <xf numFmtId="43" fontId="4" fillId="5" borderId="1" xfId="1" applyFont="1" applyFill="1" applyBorder="1" applyAlignment="1">
      <alignment horizontal="center" vertical="center"/>
    </xf>
    <xf numFmtId="43" fontId="3" fillId="5" borderId="0" xfId="1" applyFont="1" applyFill="1" applyAlignment="1">
      <alignment horizontal="center" vertical="center"/>
    </xf>
    <xf numFmtId="43" fontId="4" fillId="5" borderId="1" xfId="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6" fillId="3" borderId="0" xfId="0" applyFont="1" applyFill="1" applyAlignment="1">
      <alignment horizontal="left" vertical="center" wrapText="1"/>
    </xf>
    <xf numFmtId="0" fontId="4" fillId="5" borderId="0" xfId="0" applyFont="1" applyFill="1" applyAlignment="1">
      <alignment horizontal="left" vertical="center" wrapText="1"/>
    </xf>
    <xf numFmtId="0" fontId="10" fillId="5" borderId="1" xfId="0" applyFont="1" applyFill="1" applyBorder="1" applyAlignment="1">
      <alignment horizontal="left" vertical="center" wrapText="1"/>
    </xf>
    <xf numFmtId="0" fontId="3" fillId="5" borderId="0" xfId="0" applyFont="1" applyFill="1" applyAlignment="1">
      <alignment horizontal="left" vertical="center"/>
    </xf>
    <xf numFmtId="43" fontId="4" fillId="5" borderId="2" xfId="1" applyFont="1" applyFill="1" applyBorder="1" applyAlignment="1">
      <alignment horizontal="center" vertical="center"/>
    </xf>
    <xf numFmtId="0" fontId="4" fillId="5" borderId="2" xfId="0" applyFont="1" applyFill="1" applyBorder="1" applyAlignment="1">
      <alignment vertical="center" wrapText="1"/>
    </xf>
    <xf numFmtId="43" fontId="3" fillId="5" borderId="0" xfId="1" applyFont="1" applyFill="1" applyAlignment="1">
      <alignment vertical="center"/>
    </xf>
    <xf numFmtId="0" fontId="3" fillId="5" borderId="0" xfId="0" applyFont="1" applyFill="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geofl.g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1"/>
  <sheetViews>
    <sheetView tabSelected="1" topLeftCell="A16" workbookViewId="0">
      <selection activeCell="D1" sqref="D1:D1048576"/>
    </sheetView>
  </sheetViews>
  <sheetFormatPr defaultColWidth="15.7109375" defaultRowHeight="15" customHeight="1" outlineLevelCol="1"/>
  <cols>
    <col min="1" max="2" width="15.7109375" style="7"/>
    <col min="3" max="3" width="15.7109375" style="7" outlineLevel="1"/>
    <col min="4" max="5" width="15.7109375" style="61"/>
    <col min="6" max="6" width="15.7109375" style="64"/>
    <col min="7" max="7" width="15.7109375" style="65"/>
    <col min="8" max="8" width="15.7109375" style="64"/>
    <col min="9" max="16384" width="15.7109375" style="7"/>
  </cols>
  <sheetData>
    <row r="1" spans="1:8" ht="30.75" customHeight="1">
      <c r="A1" s="3"/>
      <c r="B1" s="4"/>
      <c r="C1" s="5"/>
      <c r="D1" s="6" t="s">
        <v>440</v>
      </c>
      <c r="E1" s="6"/>
      <c r="F1" s="52"/>
      <c r="G1" s="43"/>
      <c r="H1" s="47"/>
    </row>
    <row r="2" spans="1:8" ht="30">
      <c r="A2" s="8"/>
      <c r="B2" s="9"/>
      <c r="C2" s="10"/>
      <c r="D2" s="11" t="s">
        <v>436</v>
      </c>
      <c r="E2" s="11" t="s">
        <v>437</v>
      </c>
      <c r="F2" s="53" t="s">
        <v>0</v>
      </c>
      <c r="G2" s="44" t="s">
        <v>435</v>
      </c>
      <c r="H2" s="48" t="s">
        <v>438</v>
      </c>
    </row>
    <row r="3" spans="1:8" ht="77.25" customHeight="1">
      <c r="A3" s="12" t="s">
        <v>1</v>
      </c>
      <c r="B3" s="13" t="s">
        <v>2</v>
      </c>
      <c r="C3" s="14"/>
      <c r="D3" s="15" t="s">
        <v>3</v>
      </c>
      <c r="E3" s="15" t="s">
        <v>4</v>
      </c>
      <c r="F3" s="54">
        <v>21000</v>
      </c>
      <c r="G3" s="20" t="s">
        <v>5</v>
      </c>
      <c r="H3" s="49"/>
    </row>
    <row r="4" spans="1:8" ht="150" customHeight="1">
      <c r="A4" s="17" t="s">
        <v>6</v>
      </c>
      <c r="B4" s="17" t="s">
        <v>7</v>
      </c>
      <c r="C4" s="17"/>
      <c r="D4" s="15" t="s">
        <v>8</v>
      </c>
      <c r="E4" s="57" t="s">
        <v>9</v>
      </c>
      <c r="F4" s="54">
        <v>2246</v>
      </c>
      <c r="G4" s="16" t="s">
        <v>10</v>
      </c>
      <c r="H4" s="49">
        <v>1188</v>
      </c>
    </row>
    <row r="5" spans="1:8" ht="81.75" customHeight="1">
      <c r="A5" s="18" t="s">
        <v>11</v>
      </c>
      <c r="B5" s="13" t="s">
        <v>12</v>
      </c>
      <c r="C5" s="14"/>
      <c r="D5" s="19" t="s">
        <v>13</v>
      </c>
      <c r="E5" s="21" t="s">
        <v>14</v>
      </c>
      <c r="F5" s="54">
        <v>27000</v>
      </c>
      <c r="G5" s="20" t="s">
        <v>15</v>
      </c>
      <c r="H5" s="49">
        <v>9370</v>
      </c>
    </row>
    <row r="6" spans="1:8" ht="25.5">
      <c r="A6" s="18" t="s">
        <v>16</v>
      </c>
      <c r="B6" s="13" t="s">
        <v>17</v>
      </c>
      <c r="C6" s="22"/>
      <c r="D6" s="19" t="s">
        <v>18</v>
      </c>
      <c r="E6" s="21" t="s">
        <v>19</v>
      </c>
      <c r="F6" s="54">
        <v>1206</v>
      </c>
      <c r="G6" s="20" t="s">
        <v>20</v>
      </c>
      <c r="H6" s="49">
        <v>1080</v>
      </c>
    </row>
    <row r="7" spans="1:8" ht="12.75">
      <c r="A7" s="18" t="s">
        <v>21</v>
      </c>
      <c r="B7" s="13" t="s">
        <v>17</v>
      </c>
      <c r="C7" s="23"/>
      <c r="D7" s="24" t="s">
        <v>22</v>
      </c>
      <c r="E7" s="21" t="s">
        <v>23</v>
      </c>
      <c r="F7" s="54">
        <v>816</v>
      </c>
      <c r="G7" s="20" t="s">
        <v>20</v>
      </c>
      <c r="H7" s="49">
        <v>652.79999999999995</v>
      </c>
    </row>
    <row r="8" spans="1:8" ht="38.25">
      <c r="A8" s="18" t="s">
        <v>24</v>
      </c>
      <c r="B8" s="13" t="s">
        <v>25</v>
      </c>
      <c r="C8" s="22"/>
      <c r="D8" s="21" t="s">
        <v>26</v>
      </c>
      <c r="E8" s="21" t="s">
        <v>27</v>
      </c>
      <c r="F8" s="54">
        <f>32*50</f>
        <v>1600</v>
      </c>
      <c r="G8" s="20" t="s">
        <v>15</v>
      </c>
      <c r="H8" s="49">
        <v>1600</v>
      </c>
    </row>
    <row r="9" spans="1:8" ht="38.25">
      <c r="A9" s="18" t="s">
        <v>28</v>
      </c>
      <c r="B9" s="13" t="s">
        <v>25</v>
      </c>
      <c r="C9" s="22"/>
      <c r="D9" s="21" t="s">
        <v>26</v>
      </c>
      <c r="E9" s="21" t="s">
        <v>27</v>
      </c>
      <c r="F9" s="54">
        <v>50</v>
      </c>
      <c r="G9" s="20" t="s">
        <v>15</v>
      </c>
      <c r="H9" s="49">
        <v>50</v>
      </c>
    </row>
    <row r="10" spans="1:8" ht="38.25">
      <c r="A10" s="18" t="s">
        <v>29</v>
      </c>
      <c r="B10" s="13" t="s">
        <v>25</v>
      </c>
      <c r="C10" s="22"/>
      <c r="D10" s="21" t="s">
        <v>26</v>
      </c>
      <c r="E10" s="21" t="s">
        <v>27</v>
      </c>
      <c r="F10" s="54">
        <v>150</v>
      </c>
      <c r="G10" s="20" t="s">
        <v>15</v>
      </c>
      <c r="H10" s="49">
        <v>150</v>
      </c>
    </row>
    <row r="11" spans="1:8" ht="80.25" customHeight="1">
      <c r="A11" s="18" t="s">
        <v>30</v>
      </c>
      <c r="B11" s="13" t="s">
        <v>25</v>
      </c>
      <c r="C11" s="22"/>
      <c r="D11" s="24" t="s">
        <v>441</v>
      </c>
      <c r="E11" s="21" t="s">
        <v>31</v>
      </c>
      <c r="F11" s="54">
        <v>8050</v>
      </c>
      <c r="G11" s="20" t="s">
        <v>20</v>
      </c>
      <c r="H11" s="49">
        <v>1650</v>
      </c>
    </row>
    <row r="12" spans="1:8" ht="66.75" customHeight="1">
      <c r="A12" s="18" t="s">
        <v>32</v>
      </c>
      <c r="B12" s="13" t="s">
        <v>33</v>
      </c>
      <c r="C12" s="22"/>
      <c r="D12" s="24" t="s">
        <v>34</v>
      </c>
      <c r="E12" s="21" t="s">
        <v>35</v>
      </c>
      <c r="F12" s="54">
        <v>1360</v>
      </c>
      <c r="G12" s="20" t="s">
        <v>15</v>
      </c>
      <c r="H12" s="49">
        <v>380</v>
      </c>
    </row>
    <row r="13" spans="1:8" ht="70.5" customHeight="1">
      <c r="A13" s="18" t="s">
        <v>36</v>
      </c>
      <c r="B13" s="13" t="s">
        <v>37</v>
      </c>
      <c r="C13" s="14" t="s">
        <v>38</v>
      </c>
      <c r="D13" s="24" t="s">
        <v>39</v>
      </c>
      <c r="E13" s="21" t="s">
        <v>40</v>
      </c>
      <c r="F13" s="54">
        <v>3120</v>
      </c>
      <c r="G13" s="20" t="s">
        <v>20</v>
      </c>
      <c r="H13" s="49">
        <v>1300</v>
      </c>
    </row>
    <row r="14" spans="1:8" ht="38.25">
      <c r="A14" s="18" t="s">
        <v>41</v>
      </c>
      <c r="B14" s="13" t="s">
        <v>42</v>
      </c>
      <c r="C14" s="22"/>
      <c r="D14" s="21" t="s">
        <v>43</v>
      </c>
      <c r="E14" s="21" t="s">
        <v>44</v>
      </c>
      <c r="F14" s="54">
        <v>316896</v>
      </c>
      <c r="G14" s="20" t="s">
        <v>45</v>
      </c>
      <c r="H14" s="49">
        <v>158448</v>
      </c>
    </row>
    <row r="15" spans="1:8" ht="51">
      <c r="A15" s="25" t="s">
        <v>46</v>
      </c>
      <c r="B15" s="26" t="s">
        <v>47</v>
      </c>
      <c r="C15" s="27" t="s">
        <v>48</v>
      </c>
      <c r="D15" s="28" t="s">
        <v>49</v>
      </c>
      <c r="E15" s="21" t="s">
        <v>50</v>
      </c>
      <c r="F15" s="54">
        <v>6000</v>
      </c>
      <c r="G15" s="45" t="s">
        <v>45</v>
      </c>
      <c r="H15" s="49">
        <v>1911.6</v>
      </c>
    </row>
    <row r="16" spans="1:8" ht="67.5" customHeight="1">
      <c r="A16" s="18" t="s">
        <v>51</v>
      </c>
      <c r="B16" s="13" t="s">
        <v>52</v>
      </c>
      <c r="C16" s="22"/>
      <c r="D16" s="21" t="s">
        <v>53</v>
      </c>
      <c r="E16" s="21" t="s">
        <v>54</v>
      </c>
      <c r="F16" s="54">
        <v>60480</v>
      </c>
      <c r="G16" s="20" t="s">
        <v>15</v>
      </c>
      <c r="H16" s="49">
        <v>25200</v>
      </c>
    </row>
    <row r="17" spans="1:8" ht="27.75" customHeight="1">
      <c r="A17" s="18" t="s">
        <v>55</v>
      </c>
      <c r="B17" s="13" t="s">
        <v>56</v>
      </c>
      <c r="C17" s="22"/>
      <c r="D17" s="24" t="s">
        <v>57</v>
      </c>
      <c r="E17" s="21" t="s">
        <v>58</v>
      </c>
      <c r="F17" s="54">
        <v>18975</v>
      </c>
      <c r="G17" s="20" t="s">
        <v>45</v>
      </c>
      <c r="H17" s="49">
        <v>18975</v>
      </c>
    </row>
    <row r="18" spans="1:8" ht="32.25" customHeight="1">
      <c r="A18" s="18" t="s">
        <v>59</v>
      </c>
      <c r="B18" s="13" t="s">
        <v>60</v>
      </c>
      <c r="C18" s="22"/>
      <c r="D18" s="24" t="s">
        <v>61</v>
      </c>
      <c r="E18" s="21" t="s">
        <v>62</v>
      </c>
      <c r="F18" s="54">
        <v>20000</v>
      </c>
      <c r="G18" s="20" t="s">
        <v>10</v>
      </c>
      <c r="H18" s="49">
        <f>1434.34+1917.77+1250.53+2614.02</f>
        <v>7216.66</v>
      </c>
    </row>
    <row r="19" spans="1:8" ht="40.5" customHeight="1">
      <c r="A19" s="18" t="s">
        <v>63</v>
      </c>
      <c r="B19" s="13" t="s">
        <v>64</v>
      </c>
      <c r="C19" s="22"/>
      <c r="D19" s="24" t="s">
        <v>65</v>
      </c>
      <c r="E19" s="21" t="s">
        <v>66</v>
      </c>
      <c r="F19" s="54">
        <v>1185.5999999999999</v>
      </c>
      <c r="G19" s="20" t="s">
        <v>20</v>
      </c>
      <c r="H19" s="49">
        <v>480.7</v>
      </c>
    </row>
    <row r="20" spans="1:8" ht="89.25">
      <c r="A20" s="18" t="s">
        <v>67</v>
      </c>
      <c r="B20" s="13" t="s">
        <v>68</v>
      </c>
      <c r="C20" s="14" t="s">
        <v>69</v>
      </c>
      <c r="D20" s="29" t="s">
        <v>70</v>
      </c>
      <c r="E20" s="21" t="s">
        <v>71</v>
      </c>
      <c r="F20" s="54">
        <v>16548</v>
      </c>
      <c r="G20" s="20" t="s">
        <v>5</v>
      </c>
      <c r="H20" s="49">
        <v>7470</v>
      </c>
    </row>
    <row r="21" spans="1:8" ht="41.25" customHeight="1">
      <c r="A21" s="18" t="s">
        <v>72</v>
      </c>
      <c r="B21" s="13" t="s">
        <v>73</v>
      </c>
      <c r="C21" s="23"/>
      <c r="D21" s="24" t="s">
        <v>74</v>
      </c>
      <c r="E21" s="21" t="s">
        <v>62</v>
      </c>
      <c r="F21" s="54">
        <v>40000</v>
      </c>
      <c r="G21" s="20" t="s">
        <v>10</v>
      </c>
      <c r="H21" s="49">
        <f>2622.26+2611.09+2480.06+2382.83</f>
        <v>10096.24</v>
      </c>
    </row>
    <row r="22" spans="1:8" ht="41.25" customHeight="1">
      <c r="A22" s="18" t="s">
        <v>75</v>
      </c>
      <c r="B22" s="13" t="s">
        <v>73</v>
      </c>
      <c r="C22" s="22"/>
      <c r="D22" s="24" t="s">
        <v>76</v>
      </c>
      <c r="E22" s="21" t="s">
        <v>77</v>
      </c>
      <c r="F22" s="54">
        <v>3520</v>
      </c>
      <c r="G22" s="20" t="s">
        <v>20</v>
      </c>
      <c r="H22" s="49">
        <v>1680</v>
      </c>
    </row>
    <row r="23" spans="1:8" ht="41.25" customHeight="1">
      <c r="A23" s="18" t="s">
        <v>78</v>
      </c>
      <c r="B23" s="13" t="s">
        <v>73</v>
      </c>
      <c r="C23" s="22"/>
      <c r="D23" s="24" t="s">
        <v>79</v>
      </c>
      <c r="E23" s="21" t="s">
        <v>80</v>
      </c>
      <c r="F23" s="54">
        <v>38026</v>
      </c>
      <c r="G23" s="20" t="s">
        <v>5</v>
      </c>
      <c r="H23" s="49">
        <v>7635</v>
      </c>
    </row>
    <row r="24" spans="1:8" ht="41.25" customHeight="1">
      <c r="A24" s="18" t="s">
        <v>81</v>
      </c>
      <c r="B24" s="13" t="s">
        <v>73</v>
      </c>
      <c r="C24" s="22"/>
      <c r="D24" s="19" t="s">
        <v>82</v>
      </c>
      <c r="E24" s="21" t="s">
        <v>83</v>
      </c>
      <c r="F24" s="54">
        <v>550</v>
      </c>
      <c r="G24" s="20" t="s">
        <v>45</v>
      </c>
      <c r="H24" s="49">
        <v>34.5</v>
      </c>
    </row>
    <row r="25" spans="1:8" ht="41.25" customHeight="1">
      <c r="A25" s="18" t="s">
        <v>84</v>
      </c>
      <c r="B25" s="13" t="s">
        <v>85</v>
      </c>
      <c r="C25" s="22"/>
      <c r="D25" s="21" t="s">
        <v>86</v>
      </c>
      <c r="E25" s="21" t="s">
        <v>87</v>
      </c>
      <c r="F25" s="54">
        <v>2592</v>
      </c>
      <c r="G25" s="20" t="s">
        <v>20</v>
      </c>
      <c r="H25" s="49">
        <v>1067.23</v>
      </c>
    </row>
    <row r="26" spans="1:8" ht="38.25" customHeight="1">
      <c r="A26" s="18" t="s">
        <v>88</v>
      </c>
      <c r="B26" s="13" t="s">
        <v>85</v>
      </c>
      <c r="C26" s="14" t="s">
        <v>89</v>
      </c>
      <c r="D26" s="21" t="s">
        <v>90</v>
      </c>
      <c r="E26" s="21" t="s">
        <v>91</v>
      </c>
      <c r="F26" s="54">
        <v>26194.3</v>
      </c>
      <c r="G26" s="20" t="s">
        <v>10</v>
      </c>
      <c r="H26" s="49">
        <f>2260.26+2260.26+2260.26+2260.26+2147.51</f>
        <v>11188.550000000001</v>
      </c>
    </row>
    <row r="27" spans="1:8" ht="82.5" customHeight="1">
      <c r="A27" s="18" t="s">
        <v>92</v>
      </c>
      <c r="B27" s="13" t="s">
        <v>85</v>
      </c>
      <c r="C27" s="14" t="s">
        <v>93</v>
      </c>
      <c r="D27" s="21" t="s">
        <v>90</v>
      </c>
      <c r="E27" s="21" t="s">
        <v>91</v>
      </c>
      <c r="F27" s="54">
        <v>4317.13</v>
      </c>
      <c r="G27" s="20" t="s">
        <v>10</v>
      </c>
      <c r="H27" s="49">
        <f>719.52+359.76+359.76+359.76</f>
        <v>1798.8</v>
      </c>
    </row>
    <row r="28" spans="1:8" ht="50.25" customHeight="1">
      <c r="A28" s="18" t="s">
        <v>94</v>
      </c>
      <c r="B28" s="13" t="s">
        <v>85</v>
      </c>
      <c r="C28" s="22"/>
      <c r="D28" s="19" t="s">
        <v>90</v>
      </c>
      <c r="E28" s="21" t="s">
        <v>91</v>
      </c>
      <c r="F28" s="54">
        <v>1459.39</v>
      </c>
      <c r="G28" s="20" t="s">
        <v>10</v>
      </c>
      <c r="H28" s="49">
        <f>121.62*5</f>
        <v>608.1</v>
      </c>
    </row>
    <row r="29" spans="1:8" ht="39.75" customHeight="1">
      <c r="A29" s="18" t="s">
        <v>95</v>
      </c>
      <c r="B29" s="13" t="s">
        <v>85</v>
      </c>
      <c r="C29" s="23"/>
      <c r="D29" s="29" t="s">
        <v>96</v>
      </c>
      <c r="E29" s="21" t="s">
        <v>97</v>
      </c>
      <c r="F29" s="54">
        <v>19800</v>
      </c>
      <c r="G29" s="20" t="s">
        <v>10</v>
      </c>
      <c r="H29" s="49">
        <v>0</v>
      </c>
    </row>
    <row r="30" spans="1:8" ht="15.75" customHeight="1">
      <c r="A30" s="18" t="s">
        <v>98</v>
      </c>
      <c r="B30" s="13" t="s">
        <v>85</v>
      </c>
      <c r="C30" s="22"/>
      <c r="D30" s="19" t="s">
        <v>82</v>
      </c>
      <c r="E30" s="21" t="s">
        <v>99</v>
      </c>
      <c r="F30" s="54">
        <v>84391</v>
      </c>
      <c r="G30" s="20" t="s">
        <v>5</v>
      </c>
      <c r="H30" s="49">
        <v>21483.65</v>
      </c>
    </row>
    <row r="31" spans="1:8" ht="15.75" customHeight="1">
      <c r="A31" s="18" t="s">
        <v>102</v>
      </c>
      <c r="B31" s="13" t="s">
        <v>100</v>
      </c>
      <c r="C31" s="22"/>
      <c r="D31" s="19" t="s">
        <v>442</v>
      </c>
      <c r="E31" s="21" t="s">
        <v>103</v>
      </c>
      <c r="F31" s="54">
        <v>284750</v>
      </c>
      <c r="G31" s="20" t="s">
        <v>5</v>
      </c>
      <c r="H31" s="49">
        <v>142374.96</v>
      </c>
    </row>
    <row r="32" spans="1:8" ht="15.75" customHeight="1">
      <c r="A32" s="18" t="s">
        <v>104</v>
      </c>
      <c r="B32" s="13" t="s">
        <v>100</v>
      </c>
      <c r="C32" s="23"/>
      <c r="D32" s="29" t="s">
        <v>105</v>
      </c>
      <c r="E32" s="21" t="s">
        <v>106</v>
      </c>
      <c r="F32" s="54">
        <v>6289.4</v>
      </c>
      <c r="G32" s="20" t="s">
        <v>10</v>
      </c>
      <c r="H32" s="49">
        <v>0</v>
      </c>
    </row>
    <row r="33" spans="1:8" ht="48.75" customHeight="1">
      <c r="A33" s="18" t="s">
        <v>107</v>
      </c>
      <c r="B33" s="13" t="s">
        <v>100</v>
      </c>
      <c r="C33" s="22"/>
      <c r="D33" s="29" t="s">
        <v>105</v>
      </c>
      <c r="E33" s="21" t="s">
        <v>106</v>
      </c>
      <c r="F33" s="54">
        <v>1669.5</v>
      </c>
      <c r="G33" s="20" t="s">
        <v>10</v>
      </c>
      <c r="H33" s="49">
        <v>0</v>
      </c>
    </row>
    <row r="34" spans="1:8" ht="15.75" customHeight="1">
      <c r="A34" s="18" t="s">
        <v>108</v>
      </c>
      <c r="B34" s="13" t="s">
        <v>109</v>
      </c>
      <c r="C34" s="22"/>
      <c r="D34" s="29" t="s">
        <v>110</v>
      </c>
      <c r="E34" s="21" t="s">
        <v>77</v>
      </c>
      <c r="F34" s="54">
        <v>600</v>
      </c>
      <c r="G34" s="20" t="s">
        <v>20</v>
      </c>
      <c r="H34" s="49">
        <v>0</v>
      </c>
    </row>
    <row r="35" spans="1:8" ht="38.25" customHeight="1">
      <c r="A35" s="18" t="s">
        <v>111</v>
      </c>
      <c r="B35" s="13" t="s">
        <v>112</v>
      </c>
      <c r="C35" s="14" t="s">
        <v>113</v>
      </c>
      <c r="D35" s="19" t="s">
        <v>114</v>
      </c>
      <c r="E35" s="21" t="s">
        <v>115</v>
      </c>
      <c r="F35" s="54">
        <v>100000</v>
      </c>
      <c r="G35" s="20" t="s">
        <v>116</v>
      </c>
      <c r="H35" s="49">
        <v>79778.63</v>
      </c>
    </row>
    <row r="36" spans="1:8" ht="15.75" customHeight="1">
      <c r="A36" s="18" t="s">
        <v>117</v>
      </c>
      <c r="B36" s="13" t="s">
        <v>112</v>
      </c>
      <c r="C36" s="22"/>
      <c r="D36" s="19" t="s">
        <v>118</v>
      </c>
      <c r="E36" s="21" t="s">
        <v>119</v>
      </c>
      <c r="F36" s="54">
        <v>228600</v>
      </c>
      <c r="G36" s="20" t="s">
        <v>10</v>
      </c>
      <c r="H36" s="49">
        <f>14906.68+11460.76+14845.77+18903.75+17370.83</f>
        <v>77487.790000000008</v>
      </c>
    </row>
    <row r="37" spans="1:8" ht="15.75" customHeight="1">
      <c r="A37" s="18" t="s">
        <v>120</v>
      </c>
      <c r="B37" s="13" t="s">
        <v>112</v>
      </c>
      <c r="C37" s="22"/>
      <c r="D37" s="19" t="s">
        <v>118</v>
      </c>
      <c r="E37" s="21" t="s">
        <v>119</v>
      </c>
      <c r="F37" s="54">
        <v>10668</v>
      </c>
      <c r="G37" s="20" t="s">
        <v>10</v>
      </c>
      <c r="H37" s="49">
        <f>533.43+667.51+736.5+773.2+522.53</f>
        <v>3233.17</v>
      </c>
    </row>
    <row r="38" spans="1:8" ht="15.75" customHeight="1">
      <c r="A38" s="18" t="s">
        <v>121</v>
      </c>
      <c r="B38" s="13" t="s">
        <v>112</v>
      </c>
      <c r="C38" s="22"/>
      <c r="D38" s="19" t="s">
        <v>118</v>
      </c>
      <c r="E38" s="21" t="s">
        <v>119</v>
      </c>
      <c r="F38" s="54">
        <v>18288</v>
      </c>
      <c r="G38" s="20" t="s">
        <v>10</v>
      </c>
      <c r="H38" s="49">
        <f>102.73+570.73+381.32+68.64+58.98+327.68+50.79+282.18+70.61+392.28</f>
        <v>2305.94</v>
      </c>
    </row>
    <row r="39" spans="1:8" ht="15.75" customHeight="1">
      <c r="A39" s="18" t="s">
        <v>122</v>
      </c>
      <c r="B39" s="13" t="s">
        <v>123</v>
      </c>
      <c r="C39" s="22"/>
      <c r="D39" s="21" t="s">
        <v>124</v>
      </c>
      <c r="E39" s="21" t="s">
        <v>125</v>
      </c>
      <c r="F39" s="54">
        <v>14200</v>
      </c>
      <c r="G39" s="20" t="s">
        <v>10</v>
      </c>
      <c r="H39" s="49">
        <f>293.54+239.87+707.94+417.79+798.35</f>
        <v>2457.4900000000002</v>
      </c>
    </row>
    <row r="40" spans="1:8" ht="48" customHeight="1">
      <c r="A40" s="18" t="s">
        <v>126</v>
      </c>
      <c r="B40" s="13" t="s">
        <v>123</v>
      </c>
      <c r="C40" s="23"/>
      <c r="D40" s="30" t="s">
        <v>127</v>
      </c>
      <c r="E40" s="21" t="s">
        <v>128</v>
      </c>
      <c r="F40" s="54">
        <v>7242</v>
      </c>
      <c r="G40" s="20" t="s">
        <v>10</v>
      </c>
      <c r="H40" s="49">
        <f>388+162+786+162+162</f>
        <v>1660</v>
      </c>
    </row>
    <row r="41" spans="1:8" ht="48" customHeight="1">
      <c r="A41" s="18" t="s">
        <v>129</v>
      </c>
      <c r="B41" s="13" t="s">
        <v>123</v>
      </c>
      <c r="C41" s="22"/>
      <c r="D41" s="29" t="s">
        <v>130</v>
      </c>
      <c r="E41" s="21" t="s">
        <v>131</v>
      </c>
      <c r="F41" s="54">
        <v>3623</v>
      </c>
      <c r="G41" s="20" t="s">
        <v>10</v>
      </c>
      <c r="H41" s="49">
        <f>272+160+202</f>
        <v>634</v>
      </c>
    </row>
    <row r="42" spans="1:8" ht="48" customHeight="1">
      <c r="A42" s="18" t="s">
        <v>132</v>
      </c>
      <c r="B42" s="13" t="s">
        <v>123</v>
      </c>
      <c r="C42" s="22"/>
      <c r="D42" s="31" t="s">
        <v>133</v>
      </c>
      <c r="E42" s="21" t="s">
        <v>134</v>
      </c>
      <c r="F42" s="54">
        <v>10490</v>
      </c>
      <c r="G42" s="20" t="s">
        <v>135</v>
      </c>
      <c r="H42" s="49">
        <v>4530</v>
      </c>
    </row>
    <row r="43" spans="1:8" ht="48" customHeight="1">
      <c r="A43" s="18" t="s">
        <v>136</v>
      </c>
      <c r="B43" s="13" t="s">
        <v>123</v>
      </c>
      <c r="C43" s="22"/>
      <c r="D43" s="29" t="s">
        <v>133</v>
      </c>
      <c r="E43" s="21" t="s">
        <v>137</v>
      </c>
      <c r="F43" s="54">
        <v>2330</v>
      </c>
      <c r="G43" s="20" t="s">
        <v>10</v>
      </c>
      <c r="H43" s="49">
        <f>260+380</f>
        <v>640</v>
      </c>
    </row>
    <row r="44" spans="1:8" ht="55.5" customHeight="1">
      <c r="A44" s="18" t="s">
        <v>138</v>
      </c>
      <c r="B44" s="13" t="s">
        <v>139</v>
      </c>
      <c r="C44" s="22"/>
      <c r="D44" s="21" t="s">
        <v>140</v>
      </c>
      <c r="E44" s="21" t="s">
        <v>141</v>
      </c>
      <c r="F44" s="54">
        <v>2822</v>
      </c>
      <c r="G44" s="20" t="s">
        <v>135</v>
      </c>
      <c r="H44" s="49">
        <v>387</v>
      </c>
    </row>
    <row r="45" spans="1:8" ht="15.75" customHeight="1">
      <c r="A45" s="18" t="s">
        <v>142</v>
      </c>
      <c r="B45" s="13" t="s">
        <v>139</v>
      </c>
      <c r="C45" s="22"/>
      <c r="D45" s="24" t="s">
        <v>143</v>
      </c>
      <c r="E45" s="21" t="s">
        <v>144</v>
      </c>
      <c r="F45" s="54">
        <v>150</v>
      </c>
      <c r="G45" s="20" t="s">
        <v>145</v>
      </c>
      <c r="H45" s="49">
        <v>150</v>
      </c>
    </row>
    <row r="46" spans="1:8" ht="85.5" customHeight="1">
      <c r="A46" s="18" t="s">
        <v>146</v>
      </c>
      <c r="B46" s="13" t="s">
        <v>147</v>
      </c>
      <c r="C46" s="23"/>
      <c r="D46" s="32" t="s">
        <v>148</v>
      </c>
      <c r="E46" s="21" t="s">
        <v>149</v>
      </c>
      <c r="F46" s="55">
        <v>10406.700000000001</v>
      </c>
      <c r="G46" s="20" t="s">
        <v>10</v>
      </c>
      <c r="H46" s="49">
        <f>45.69+30.46+220.3+118.8+45.69+15.23+45.69+231.66+83.16+196.02</f>
        <v>1032.7</v>
      </c>
    </row>
    <row r="47" spans="1:8" ht="81" customHeight="1">
      <c r="A47" s="18" t="s">
        <v>150</v>
      </c>
      <c r="B47" s="13" t="s">
        <v>147</v>
      </c>
      <c r="C47" s="22"/>
      <c r="D47" s="24" t="s">
        <v>151</v>
      </c>
      <c r="E47" s="21" t="s">
        <v>152</v>
      </c>
      <c r="F47" s="54">
        <v>20250</v>
      </c>
      <c r="G47" s="20" t="s">
        <v>15</v>
      </c>
      <c r="H47" s="49">
        <v>6750</v>
      </c>
    </row>
    <row r="48" spans="1:8" ht="81" customHeight="1">
      <c r="A48" s="18" t="s">
        <v>153</v>
      </c>
      <c r="B48" s="13" t="s">
        <v>147</v>
      </c>
      <c r="C48" s="22"/>
      <c r="D48" s="24" t="s">
        <v>151</v>
      </c>
      <c r="E48" s="21" t="s">
        <v>14</v>
      </c>
      <c r="F48" s="54">
        <v>2888</v>
      </c>
      <c r="G48" s="46" t="s">
        <v>15</v>
      </c>
      <c r="H48" s="49">
        <v>2888</v>
      </c>
    </row>
    <row r="49" spans="1:8" ht="36" customHeight="1">
      <c r="A49" s="18" t="s">
        <v>154</v>
      </c>
      <c r="B49" s="13" t="s">
        <v>155</v>
      </c>
      <c r="C49" s="22"/>
      <c r="D49" s="24" t="s">
        <v>74</v>
      </c>
      <c r="E49" s="21" t="s">
        <v>62</v>
      </c>
      <c r="F49" s="54">
        <v>80</v>
      </c>
      <c r="G49" s="20" t="s">
        <v>10</v>
      </c>
      <c r="H49" s="49">
        <f>19.6+18.62+19.6+19.6</f>
        <v>77.42</v>
      </c>
    </row>
    <row r="50" spans="1:8" ht="60" customHeight="1">
      <c r="A50" s="18" t="s">
        <v>156</v>
      </c>
      <c r="B50" s="13" t="s">
        <v>157</v>
      </c>
      <c r="C50" s="22"/>
      <c r="D50" s="24" t="s">
        <v>158</v>
      </c>
      <c r="E50" s="21" t="s">
        <v>159</v>
      </c>
      <c r="F50" s="54">
        <v>18500</v>
      </c>
      <c r="G50" s="20" t="s">
        <v>10</v>
      </c>
      <c r="H50" s="49">
        <v>18500</v>
      </c>
    </row>
    <row r="51" spans="1:8" ht="15.75" customHeight="1">
      <c r="A51" s="18" t="s">
        <v>160</v>
      </c>
      <c r="B51" s="13" t="s">
        <v>157</v>
      </c>
      <c r="C51" s="22"/>
      <c r="D51" s="24" t="s">
        <v>158</v>
      </c>
      <c r="E51" s="24" t="s">
        <v>161</v>
      </c>
      <c r="F51" s="54">
        <v>54000</v>
      </c>
      <c r="G51" s="20" t="s">
        <v>10</v>
      </c>
      <c r="H51" s="50">
        <v>54000</v>
      </c>
    </row>
    <row r="52" spans="1:8" ht="15.75" customHeight="1">
      <c r="A52" s="18" t="s">
        <v>162</v>
      </c>
      <c r="B52" s="13" t="s">
        <v>157</v>
      </c>
      <c r="C52" s="22"/>
      <c r="D52" s="24" t="s">
        <v>163</v>
      </c>
      <c r="E52" s="21" t="s">
        <v>164</v>
      </c>
      <c r="F52" s="54">
        <v>10250</v>
      </c>
      <c r="G52" s="20" t="s">
        <v>165</v>
      </c>
      <c r="H52" s="49">
        <v>10250</v>
      </c>
    </row>
    <row r="53" spans="1:8" ht="15.75" customHeight="1">
      <c r="A53" s="18" t="s">
        <v>166</v>
      </c>
      <c r="B53" s="13" t="s">
        <v>167</v>
      </c>
      <c r="C53" s="22"/>
      <c r="D53" s="24" t="s">
        <v>168</v>
      </c>
      <c r="E53" s="21" t="s">
        <v>169</v>
      </c>
      <c r="F53" s="54">
        <v>300</v>
      </c>
      <c r="G53" s="20" t="s">
        <v>20</v>
      </c>
      <c r="H53" s="49">
        <v>300</v>
      </c>
    </row>
    <row r="54" spans="1:8" ht="15.75" customHeight="1">
      <c r="A54" s="18" t="s">
        <v>170</v>
      </c>
      <c r="B54" s="13" t="s">
        <v>171</v>
      </c>
      <c r="C54" s="22"/>
      <c r="D54" s="21" t="s">
        <v>172</v>
      </c>
      <c r="E54" s="21" t="s">
        <v>173</v>
      </c>
      <c r="F54" s="54">
        <v>200</v>
      </c>
      <c r="G54" s="46" t="s">
        <v>15</v>
      </c>
      <c r="H54" s="49">
        <v>200</v>
      </c>
    </row>
    <row r="55" spans="1:8" ht="15.75" customHeight="1">
      <c r="A55" s="18" t="s">
        <v>174</v>
      </c>
      <c r="B55" s="13" t="s">
        <v>171</v>
      </c>
      <c r="C55" s="22"/>
      <c r="D55" s="24" t="s">
        <v>175</v>
      </c>
      <c r="E55" s="29" t="s">
        <v>176</v>
      </c>
      <c r="F55" s="54">
        <v>31670</v>
      </c>
      <c r="G55" s="20" t="s">
        <v>5</v>
      </c>
      <c r="H55" s="49">
        <v>31670</v>
      </c>
    </row>
    <row r="56" spans="1:8" ht="15.75" customHeight="1">
      <c r="A56" s="18" t="s">
        <v>177</v>
      </c>
      <c r="B56" s="13" t="s">
        <v>171</v>
      </c>
      <c r="C56" s="22"/>
      <c r="D56" s="21" t="s">
        <v>178</v>
      </c>
      <c r="E56" s="21" t="s">
        <v>179</v>
      </c>
      <c r="F56" s="54">
        <v>2700</v>
      </c>
      <c r="G56" s="20" t="s">
        <v>165</v>
      </c>
      <c r="H56" s="49">
        <v>2700</v>
      </c>
    </row>
    <row r="57" spans="1:8" ht="15.75" customHeight="1">
      <c r="A57" s="18" t="s">
        <v>180</v>
      </c>
      <c r="B57" s="13" t="s">
        <v>181</v>
      </c>
      <c r="C57" s="22"/>
      <c r="D57" s="24" t="s">
        <v>182</v>
      </c>
      <c r="E57" s="24" t="s">
        <v>183</v>
      </c>
      <c r="F57" s="54">
        <v>16352</v>
      </c>
      <c r="G57" s="20" t="s">
        <v>165</v>
      </c>
      <c r="H57" s="49">
        <v>16352</v>
      </c>
    </row>
    <row r="58" spans="1:8" ht="15.75" customHeight="1">
      <c r="A58" s="18" t="s">
        <v>184</v>
      </c>
      <c r="B58" s="13" t="s">
        <v>181</v>
      </c>
      <c r="C58" s="22"/>
      <c r="D58" s="21" t="s">
        <v>185</v>
      </c>
      <c r="E58" s="24" t="s">
        <v>183</v>
      </c>
      <c r="F58" s="54">
        <v>2200</v>
      </c>
      <c r="G58" s="20" t="s">
        <v>165</v>
      </c>
      <c r="H58" s="49">
        <v>2200</v>
      </c>
    </row>
    <row r="59" spans="1:8" ht="15.75" customHeight="1">
      <c r="A59" s="18" t="s">
        <v>186</v>
      </c>
      <c r="B59" s="13" t="s">
        <v>187</v>
      </c>
      <c r="C59" s="22"/>
      <c r="D59" s="24" t="s">
        <v>188</v>
      </c>
      <c r="E59" s="24" t="s">
        <v>189</v>
      </c>
      <c r="F59" s="54">
        <v>9700</v>
      </c>
      <c r="G59" s="20" t="s">
        <v>20</v>
      </c>
      <c r="H59" s="49">
        <v>9700</v>
      </c>
    </row>
    <row r="60" spans="1:8" ht="15.75" customHeight="1">
      <c r="A60" s="18" t="s">
        <v>190</v>
      </c>
      <c r="B60" s="13" t="s">
        <v>191</v>
      </c>
      <c r="C60" s="22"/>
      <c r="D60" s="24" t="s">
        <v>188</v>
      </c>
      <c r="E60" s="24" t="s">
        <v>189</v>
      </c>
      <c r="F60" s="54">
        <v>9995</v>
      </c>
      <c r="G60" s="20" t="s">
        <v>20</v>
      </c>
      <c r="H60" s="49">
        <v>9995</v>
      </c>
    </row>
    <row r="61" spans="1:8" ht="15.75" customHeight="1">
      <c r="A61" s="18" t="s">
        <v>192</v>
      </c>
      <c r="B61" s="13" t="s">
        <v>191</v>
      </c>
      <c r="C61" s="22"/>
      <c r="D61" s="24" t="s">
        <v>193</v>
      </c>
      <c r="E61" s="58" t="s">
        <v>194</v>
      </c>
      <c r="F61" s="54">
        <v>4772</v>
      </c>
      <c r="G61" s="20" t="s">
        <v>20</v>
      </c>
      <c r="H61" s="49">
        <v>4772</v>
      </c>
    </row>
    <row r="62" spans="1:8" ht="63" customHeight="1">
      <c r="A62" s="18" t="s">
        <v>195</v>
      </c>
      <c r="B62" s="13" t="s">
        <v>187</v>
      </c>
      <c r="C62" s="22"/>
      <c r="D62" s="21" t="s">
        <v>196</v>
      </c>
      <c r="E62" s="19" t="s">
        <v>197</v>
      </c>
      <c r="F62" s="54">
        <v>25200</v>
      </c>
      <c r="G62" s="20" t="s">
        <v>15</v>
      </c>
      <c r="H62" s="49">
        <v>4887.5600000000004</v>
      </c>
    </row>
    <row r="63" spans="1:8" ht="54.75" customHeight="1">
      <c r="A63" s="18" t="s">
        <v>198</v>
      </c>
      <c r="B63" s="13" t="s">
        <v>187</v>
      </c>
      <c r="C63" s="22"/>
      <c r="D63" s="1" t="s">
        <v>199</v>
      </c>
      <c r="E63" s="21" t="s">
        <v>200</v>
      </c>
      <c r="F63" s="54">
        <v>10000</v>
      </c>
      <c r="G63" s="20" t="s">
        <v>135</v>
      </c>
      <c r="H63" s="49">
        <v>1180</v>
      </c>
    </row>
    <row r="64" spans="1:8" ht="52.5" customHeight="1">
      <c r="A64" s="18" t="s">
        <v>201</v>
      </c>
      <c r="B64" s="13" t="s">
        <v>187</v>
      </c>
      <c r="C64" s="22"/>
      <c r="D64" s="1" t="s">
        <v>199</v>
      </c>
      <c r="E64" s="21" t="s">
        <v>202</v>
      </c>
      <c r="F64" s="54">
        <v>2000</v>
      </c>
      <c r="G64" s="20" t="s">
        <v>135</v>
      </c>
      <c r="H64" s="49">
        <v>100</v>
      </c>
    </row>
    <row r="65" spans="1:8" ht="66.75" customHeight="1">
      <c r="A65" s="18" t="s">
        <v>203</v>
      </c>
      <c r="B65" s="13" t="s">
        <v>204</v>
      </c>
      <c r="C65" s="22"/>
      <c r="D65" s="24" t="s">
        <v>205</v>
      </c>
      <c r="E65" s="21" t="s">
        <v>206</v>
      </c>
      <c r="F65" s="54">
        <v>1570</v>
      </c>
      <c r="G65" s="20" t="s">
        <v>20</v>
      </c>
      <c r="H65" s="49">
        <v>1570</v>
      </c>
    </row>
    <row r="66" spans="1:8" ht="49.5" customHeight="1">
      <c r="A66" s="18" t="s">
        <v>207</v>
      </c>
      <c r="B66" s="13" t="s">
        <v>204</v>
      </c>
      <c r="C66" s="22"/>
      <c r="D66" s="21" t="s">
        <v>208</v>
      </c>
      <c r="E66" s="19" t="s">
        <v>209</v>
      </c>
      <c r="F66" s="54">
        <v>5000</v>
      </c>
      <c r="G66" s="20" t="s">
        <v>135</v>
      </c>
      <c r="H66" s="49">
        <v>514</v>
      </c>
    </row>
    <row r="67" spans="1:8" ht="49.5" customHeight="1">
      <c r="A67" s="18" t="s">
        <v>210</v>
      </c>
      <c r="B67" s="13" t="s">
        <v>204</v>
      </c>
      <c r="C67" s="23"/>
      <c r="D67" s="33" t="s">
        <v>211</v>
      </c>
      <c r="E67" s="19" t="s">
        <v>212</v>
      </c>
      <c r="F67" s="54">
        <v>7500</v>
      </c>
      <c r="G67" s="20" t="s">
        <v>135</v>
      </c>
      <c r="H67" s="49">
        <v>160</v>
      </c>
    </row>
    <row r="68" spans="1:8" ht="49.5" customHeight="1">
      <c r="A68" s="18" t="s">
        <v>213</v>
      </c>
      <c r="B68" s="13" t="s">
        <v>214</v>
      </c>
      <c r="C68" s="22"/>
      <c r="D68" s="24" t="s">
        <v>215</v>
      </c>
      <c r="E68" s="19" t="s">
        <v>216</v>
      </c>
      <c r="F68" s="54">
        <v>1000</v>
      </c>
      <c r="G68" s="20" t="s">
        <v>135</v>
      </c>
      <c r="H68" s="49">
        <v>96</v>
      </c>
    </row>
    <row r="69" spans="1:8" ht="49.5" customHeight="1">
      <c r="A69" s="18" t="s">
        <v>217</v>
      </c>
      <c r="B69" s="13" t="s">
        <v>214</v>
      </c>
      <c r="C69" s="22"/>
      <c r="D69" s="24" t="s">
        <v>215</v>
      </c>
      <c r="E69" s="19" t="s">
        <v>218</v>
      </c>
      <c r="F69" s="54">
        <v>4000</v>
      </c>
      <c r="G69" s="20" t="s">
        <v>135</v>
      </c>
      <c r="H69" s="49">
        <v>578</v>
      </c>
    </row>
    <row r="70" spans="1:8" ht="49.5" customHeight="1">
      <c r="A70" s="18" t="s">
        <v>219</v>
      </c>
      <c r="B70" s="13" t="s">
        <v>220</v>
      </c>
      <c r="C70" s="22"/>
      <c r="D70" s="33" t="s">
        <v>221</v>
      </c>
      <c r="E70" s="21" t="s">
        <v>222</v>
      </c>
      <c r="F70" s="54">
        <v>30</v>
      </c>
      <c r="G70" s="20" t="s">
        <v>223</v>
      </c>
      <c r="H70" s="49">
        <v>30</v>
      </c>
    </row>
    <row r="71" spans="1:8" ht="15.75" customHeight="1">
      <c r="A71" s="18" t="s">
        <v>224</v>
      </c>
      <c r="B71" s="13" t="s">
        <v>225</v>
      </c>
      <c r="C71" s="22"/>
      <c r="D71" s="24" t="s">
        <v>226</v>
      </c>
      <c r="E71" s="21" t="s">
        <v>227</v>
      </c>
      <c r="F71" s="54">
        <v>3595</v>
      </c>
      <c r="G71" s="20" t="s">
        <v>20</v>
      </c>
      <c r="H71" s="49">
        <v>450</v>
      </c>
    </row>
    <row r="72" spans="1:8" ht="15.75" customHeight="1">
      <c r="A72" s="18" t="s">
        <v>228</v>
      </c>
      <c r="B72" s="13" t="s">
        <v>225</v>
      </c>
      <c r="C72" s="22"/>
      <c r="D72" s="33" t="s">
        <v>229</v>
      </c>
      <c r="E72" s="21" t="s">
        <v>227</v>
      </c>
      <c r="F72" s="54">
        <v>2479.63</v>
      </c>
      <c r="G72" s="20" t="s">
        <v>20</v>
      </c>
      <c r="H72" s="49">
        <v>661.93</v>
      </c>
    </row>
    <row r="73" spans="1:8" ht="15.75" customHeight="1">
      <c r="A73" s="18" t="s">
        <v>230</v>
      </c>
      <c r="B73" s="13" t="s">
        <v>231</v>
      </c>
      <c r="C73" s="22"/>
      <c r="D73" s="29" t="s">
        <v>232</v>
      </c>
      <c r="E73" s="24" t="s">
        <v>71</v>
      </c>
      <c r="F73" s="54">
        <v>980</v>
      </c>
      <c r="G73" s="20" t="s">
        <v>20</v>
      </c>
      <c r="H73" s="49">
        <v>221.4</v>
      </c>
    </row>
    <row r="74" spans="1:8" ht="15.75" customHeight="1">
      <c r="A74" s="18" t="s">
        <v>233</v>
      </c>
      <c r="B74" s="13" t="s">
        <v>231</v>
      </c>
      <c r="C74" s="22"/>
      <c r="D74" s="24" t="s">
        <v>234</v>
      </c>
      <c r="E74" s="24" t="s">
        <v>235</v>
      </c>
      <c r="F74" s="54">
        <v>5760</v>
      </c>
      <c r="G74" s="20" t="s">
        <v>20</v>
      </c>
      <c r="H74" s="49">
        <v>5760</v>
      </c>
    </row>
    <row r="75" spans="1:8" ht="71.25" customHeight="1">
      <c r="A75" s="18" t="s">
        <v>236</v>
      </c>
      <c r="B75" s="13" t="s">
        <v>231</v>
      </c>
      <c r="C75" s="34"/>
      <c r="D75" s="24" t="s">
        <v>237</v>
      </c>
      <c r="E75" s="21" t="s">
        <v>238</v>
      </c>
      <c r="F75" s="54">
        <v>330</v>
      </c>
      <c r="G75" s="20" t="s">
        <v>20</v>
      </c>
      <c r="H75" s="49">
        <v>330</v>
      </c>
    </row>
    <row r="76" spans="1:8" ht="15.75" customHeight="1">
      <c r="A76" s="18" t="s">
        <v>240</v>
      </c>
      <c r="B76" s="13" t="s">
        <v>241</v>
      </c>
      <c r="C76" s="22"/>
      <c r="D76" s="33" t="s">
        <v>242</v>
      </c>
      <c r="E76" s="21" t="s">
        <v>243</v>
      </c>
      <c r="F76" s="54">
        <v>800</v>
      </c>
      <c r="G76" s="20" t="s">
        <v>20</v>
      </c>
      <c r="H76" s="49">
        <v>800</v>
      </c>
    </row>
    <row r="77" spans="1:8" ht="40.5" customHeight="1">
      <c r="A77" s="18" t="s">
        <v>244</v>
      </c>
      <c r="B77" s="13" t="s">
        <v>241</v>
      </c>
      <c r="C77" s="22"/>
      <c r="D77" s="24" t="s">
        <v>245</v>
      </c>
      <c r="E77" s="21" t="s">
        <v>246</v>
      </c>
      <c r="F77" s="54">
        <v>4474</v>
      </c>
      <c r="G77" s="20" t="s">
        <v>165</v>
      </c>
      <c r="H77" s="49">
        <v>4474</v>
      </c>
    </row>
    <row r="78" spans="1:8" ht="15.75" customHeight="1">
      <c r="A78" s="18" t="s">
        <v>247</v>
      </c>
      <c r="B78" s="13" t="s">
        <v>248</v>
      </c>
      <c r="C78" s="22"/>
      <c r="D78" s="35" t="s">
        <v>249</v>
      </c>
      <c r="E78" s="35" t="s">
        <v>250</v>
      </c>
      <c r="F78" s="54">
        <v>1000</v>
      </c>
      <c r="G78" s="20" t="s">
        <v>20</v>
      </c>
      <c r="H78" s="49">
        <v>0</v>
      </c>
    </row>
    <row r="79" spans="1:8" ht="15.75" customHeight="1">
      <c r="A79" s="18" t="s">
        <v>251</v>
      </c>
      <c r="B79" s="13" t="s">
        <v>248</v>
      </c>
      <c r="C79" s="22"/>
      <c r="D79" s="24" t="s">
        <v>252</v>
      </c>
      <c r="E79" s="21" t="s">
        <v>253</v>
      </c>
      <c r="F79" s="54">
        <v>14600</v>
      </c>
      <c r="G79" s="20" t="s">
        <v>116</v>
      </c>
      <c r="H79" s="49">
        <v>2892.1</v>
      </c>
    </row>
    <row r="80" spans="1:8" ht="15.75" customHeight="1">
      <c r="A80" s="18" t="s">
        <v>254</v>
      </c>
      <c r="B80" s="13" t="s">
        <v>248</v>
      </c>
      <c r="C80" s="23"/>
      <c r="D80" s="24" t="s">
        <v>255</v>
      </c>
      <c r="E80" s="24" t="s">
        <v>256</v>
      </c>
      <c r="F80" s="54">
        <v>355</v>
      </c>
      <c r="G80" s="20" t="s">
        <v>20</v>
      </c>
      <c r="H80" s="49">
        <v>355</v>
      </c>
    </row>
    <row r="81" spans="1:8" ht="15.75" customHeight="1">
      <c r="A81" s="18" t="s">
        <v>257</v>
      </c>
      <c r="B81" s="13" t="s">
        <v>248</v>
      </c>
      <c r="C81" s="22"/>
      <c r="D81" s="33" t="s">
        <v>258</v>
      </c>
      <c r="E81" s="33" t="s">
        <v>259</v>
      </c>
      <c r="F81" s="54">
        <v>240</v>
      </c>
      <c r="G81" s="20" t="s">
        <v>20</v>
      </c>
      <c r="H81" s="49">
        <v>240</v>
      </c>
    </row>
    <row r="82" spans="1:8" ht="15.75" customHeight="1">
      <c r="A82" s="18" t="s">
        <v>260</v>
      </c>
      <c r="B82" s="13" t="s">
        <v>261</v>
      </c>
      <c r="C82" s="22"/>
      <c r="D82" s="29" t="s">
        <v>262</v>
      </c>
      <c r="E82" s="21" t="s">
        <v>263</v>
      </c>
      <c r="F82" s="54">
        <v>1404.63</v>
      </c>
      <c r="G82" s="20" t="s">
        <v>20</v>
      </c>
      <c r="H82" s="49">
        <v>1404.63</v>
      </c>
    </row>
    <row r="83" spans="1:8" ht="38.25" customHeight="1">
      <c r="A83" s="18" t="s">
        <v>264</v>
      </c>
      <c r="B83" s="13" t="s">
        <v>265</v>
      </c>
      <c r="C83" s="22"/>
      <c r="D83" s="24" t="s">
        <v>266</v>
      </c>
      <c r="E83" s="21" t="s">
        <v>267</v>
      </c>
      <c r="F83" s="54">
        <v>1425</v>
      </c>
      <c r="G83" s="20" t="s">
        <v>20</v>
      </c>
      <c r="H83" s="49">
        <v>1425</v>
      </c>
    </row>
    <row r="84" spans="1:8" ht="38.25" customHeight="1">
      <c r="A84" s="18" t="s">
        <v>268</v>
      </c>
      <c r="B84" s="13" t="s">
        <v>269</v>
      </c>
      <c r="C84" s="22"/>
      <c r="D84" s="24" t="s">
        <v>270</v>
      </c>
      <c r="E84" s="21" t="s">
        <v>271</v>
      </c>
      <c r="F84" s="54">
        <v>4892.9399999999996</v>
      </c>
      <c r="G84" s="20" t="s">
        <v>20</v>
      </c>
      <c r="H84" s="49">
        <v>4892.9399999999996</v>
      </c>
    </row>
    <row r="85" spans="1:8" ht="62.25" customHeight="1">
      <c r="A85" s="18" t="s">
        <v>272</v>
      </c>
      <c r="B85" s="13" t="s">
        <v>273</v>
      </c>
      <c r="C85" s="22"/>
      <c r="D85" s="21" t="s">
        <v>274</v>
      </c>
      <c r="E85" s="21" t="s">
        <v>275</v>
      </c>
      <c r="F85" s="54">
        <v>350691</v>
      </c>
      <c r="G85" s="20" t="s">
        <v>276</v>
      </c>
      <c r="H85" s="49">
        <v>80691</v>
      </c>
    </row>
    <row r="86" spans="1:8" ht="38.25" customHeight="1">
      <c r="A86" s="18" t="s">
        <v>277</v>
      </c>
      <c r="B86" s="13" t="s">
        <v>278</v>
      </c>
      <c r="C86" s="22"/>
      <c r="D86" s="36" t="s">
        <v>279</v>
      </c>
      <c r="E86" s="21" t="s">
        <v>227</v>
      </c>
      <c r="F86" s="54">
        <v>15641</v>
      </c>
      <c r="G86" s="20" t="s">
        <v>5</v>
      </c>
      <c r="H86" s="49">
        <v>5256.02</v>
      </c>
    </row>
    <row r="87" spans="1:8" ht="38.25" customHeight="1">
      <c r="A87" s="18" t="s">
        <v>280</v>
      </c>
      <c r="B87" s="13" t="s">
        <v>281</v>
      </c>
      <c r="C87" s="22"/>
      <c r="D87" s="21" t="s">
        <v>282</v>
      </c>
      <c r="E87" s="21" t="s">
        <v>283</v>
      </c>
      <c r="F87" s="54">
        <v>8575</v>
      </c>
      <c r="G87" s="20" t="s">
        <v>20</v>
      </c>
      <c r="H87" s="49">
        <v>8175</v>
      </c>
    </row>
    <row r="88" spans="1:8" ht="38.25" customHeight="1">
      <c r="A88" s="18" t="s">
        <v>284</v>
      </c>
      <c r="B88" s="13" t="s">
        <v>281</v>
      </c>
      <c r="C88" s="22"/>
      <c r="D88" s="24" t="s">
        <v>285</v>
      </c>
      <c r="E88" s="21" t="s">
        <v>283</v>
      </c>
      <c r="F88" s="54">
        <v>1460</v>
      </c>
      <c r="G88" s="20" t="s">
        <v>20</v>
      </c>
      <c r="H88" s="49">
        <v>1460</v>
      </c>
    </row>
    <row r="89" spans="1:8" ht="38.25" customHeight="1">
      <c r="A89" s="18" t="s">
        <v>286</v>
      </c>
      <c r="B89" s="13" t="s">
        <v>281</v>
      </c>
      <c r="C89" s="22"/>
      <c r="D89" s="24" t="s">
        <v>287</v>
      </c>
      <c r="E89" s="24" t="s">
        <v>288</v>
      </c>
      <c r="F89" s="54">
        <v>460</v>
      </c>
      <c r="G89" s="20" t="s">
        <v>20</v>
      </c>
      <c r="H89" s="49">
        <v>460</v>
      </c>
    </row>
    <row r="90" spans="1:8" ht="38.25" customHeight="1">
      <c r="A90" s="18" t="s">
        <v>289</v>
      </c>
      <c r="B90" s="13" t="s">
        <v>290</v>
      </c>
      <c r="C90" s="22"/>
      <c r="D90" s="24" t="s">
        <v>291</v>
      </c>
      <c r="E90" s="21" t="s">
        <v>292</v>
      </c>
      <c r="F90" s="54">
        <v>3475</v>
      </c>
      <c r="G90" s="20" t="s">
        <v>10</v>
      </c>
      <c r="H90" s="49">
        <v>3475</v>
      </c>
    </row>
    <row r="91" spans="1:8" ht="38.25" customHeight="1">
      <c r="A91" s="18" t="s">
        <v>293</v>
      </c>
      <c r="B91" s="13" t="s">
        <v>294</v>
      </c>
      <c r="C91" s="22"/>
      <c r="D91" s="24" t="s">
        <v>295</v>
      </c>
      <c r="E91" s="21" t="s">
        <v>296</v>
      </c>
      <c r="F91" s="54">
        <v>81607.48</v>
      </c>
      <c r="G91" s="20" t="s">
        <v>101</v>
      </c>
      <c r="H91" s="49">
        <v>81607.48</v>
      </c>
    </row>
    <row r="92" spans="1:8" ht="38.25" customHeight="1">
      <c r="A92" s="18" t="s">
        <v>297</v>
      </c>
      <c r="B92" s="13" t="s">
        <v>298</v>
      </c>
      <c r="C92" s="22"/>
      <c r="D92" s="24" t="s">
        <v>205</v>
      </c>
      <c r="E92" s="21" t="s">
        <v>299</v>
      </c>
      <c r="F92" s="54">
        <v>17992</v>
      </c>
      <c r="G92" s="20" t="s">
        <v>5</v>
      </c>
      <c r="H92" s="49">
        <v>921.2</v>
      </c>
    </row>
    <row r="93" spans="1:8" ht="38.25" customHeight="1">
      <c r="A93" s="18" t="s">
        <v>300</v>
      </c>
      <c r="B93" s="13" t="s">
        <v>301</v>
      </c>
      <c r="C93" s="22"/>
      <c r="D93" s="24" t="s">
        <v>302</v>
      </c>
      <c r="E93" s="24" t="s">
        <v>239</v>
      </c>
      <c r="F93" s="54">
        <v>8400</v>
      </c>
      <c r="G93" s="20" t="s">
        <v>20</v>
      </c>
      <c r="H93" s="49">
        <v>3000</v>
      </c>
    </row>
    <row r="94" spans="1:8" ht="38.25" customHeight="1">
      <c r="A94" s="18" t="s">
        <v>303</v>
      </c>
      <c r="B94" s="13" t="s">
        <v>301</v>
      </c>
      <c r="C94" s="22"/>
      <c r="D94" s="37" t="s">
        <v>304</v>
      </c>
      <c r="E94" s="59" t="s">
        <v>305</v>
      </c>
      <c r="F94" s="56">
        <v>8000</v>
      </c>
      <c r="G94" s="20" t="s">
        <v>20</v>
      </c>
      <c r="H94" s="49">
        <v>0</v>
      </c>
    </row>
    <row r="95" spans="1:8" ht="38.25" customHeight="1">
      <c r="A95" s="18" t="s">
        <v>306</v>
      </c>
      <c r="B95" s="13" t="s">
        <v>307</v>
      </c>
      <c r="C95" s="22"/>
      <c r="D95" s="24" t="s">
        <v>308</v>
      </c>
      <c r="E95" s="24" t="s">
        <v>309</v>
      </c>
      <c r="F95" s="54">
        <v>800</v>
      </c>
      <c r="G95" s="20" t="s">
        <v>20</v>
      </c>
      <c r="H95" s="49">
        <v>800</v>
      </c>
    </row>
    <row r="96" spans="1:8" ht="38.25" customHeight="1">
      <c r="A96" s="18" t="s">
        <v>310</v>
      </c>
      <c r="B96" s="13" t="s">
        <v>311</v>
      </c>
      <c r="C96" s="22"/>
      <c r="D96" s="24" t="s">
        <v>312</v>
      </c>
      <c r="E96" s="59" t="s">
        <v>313</v>
      </c>
      <c r="F96" s="54">
        <v>1045</v>
      </c>
      <c r="G96" s="20" t="s">
        <v>5</v>
      </c>
      <c r="H96" s="49">
        <v>1045</v>
      </c>
    </row>
    <row r="97" spans="1:8" ht="15.75" customHeight="1">
      <c r="A97" s="18" t="s">
        <v>314</v>
      </c>
      <c r="B97" s="13" t="s">
        <v>315</v>
      </c>
      <c r="C97" s="23"/>
      <c r="D97" s="24" t="s">
        <v>316</v>
      </c>
      <c r="E97" s="24" t="s">
        <v>317</v>
      </c>
      <c r="F97" s="54">
        <v>7385</v>
      </c>
      <c r="G97" s="20" t="s">
        <v>20</v>
      </c>
      <c r="H97" s="49">
        <v>7385</v>
      </c>
    </row>
    <row r="98" spans="1:8" ht="41.25" customHeight="1">
      <c r="A98" s="18" t="s">
        <v>318</v>
      </c>
      <c r="B98" s="13" t="s">
        <v>319</v>
      </c>
      <c r="C98" s="22"/>
      <c r="D98" s="24" t="s">
        <v>320</v>
      </c>
      <c r="E98" s="21" t="s">
        <v>321</v>
      </c>
      <c r="F98" s="54">
        <v>600</v>
      </c>
      <c r="G98" s="20" t="s">
        <v>20</v>
      </c>
      <c r="H98" s="49">
        <v>600</v>
      </c>
    </row>
    <row r="99" spans="1:8" ht="41.25" customHeight="1">
      <c r="A99" s="18" t="s">
        <v>322</v>
      </c>
      <c r="B99" s="13" t="s">
        <v>323</v>
      </c>
      <c r="C99" s="22"/>
      <c r="D99" s="24" t="s">
        <v>324</v>
      </c>
      <c r="E99" s="24" t="s">
        <v>325</v>
      </c>
      <c r="F99" s="54">
        <v>16000</v>
      </c>
      <c r="G99" s="20" t="s">
        <v>10</v>
      </c>
      <c r="H99" s="49">
        <v>12664</v>
      </c>
    </row>
    <row r="100" spans="1:8" ht="15.75" customHeight="1">
      <c r="A100" s="18" t="s">
        <v>326</v>
      </c>
      <c r="B100" s="13" t="s">
        <v>323</v>
      </c>
      <c r="C100" s="22"/>
      <c r="D100" s="24" t="s">
        <v>327</v>
      </c>
      <c r="E100" s="24" t="s">
        <v>325</v>
      </c>
      <c r="F100" s="54">
        <v>350</v>
      </c>
      <c r="G100" s="20" t="s">
        <v>10</v>
      </c>
      <c r="H100" s="49">
        <v>160.5</v>
      </c>
    </row>
    <row r="101" spans="1:8" ht="15.75" customHeight="1">
      <c r="A101" s="18" t="s">
        <v>328</v>
      </c>
      <c r="B101" s="13" t="s">
        <v>323</v>
      </c>
      <c r="C101" s="22"/>
      <c r="D101" s="24" t="s">
        <v>329</v>
      </c>
      <c r="E101" s="24" t="s">
        <v>325</v>
      </c>
      <c r="F101" s="54">
        <v>4200</v>
      </c>
      <c r="G101" s="20" t="s">
        <v>10</v>
      </c>
      <c r="H101" s="49">
        <v>2731.2</v>
      </c>
    </row>
    <row r="102" spans="1:8" ht="15.75" customHeight="1">
      <c r="A102" s="18" t="s">
        <v>330</v>
      </c>
      <c r="B102" s="13" t="s">
        <v>323</v>
      </c>
      <c r="C102" s="22"/>
      <c r="D102" s="24" t="s">
        <v>331</v>
      </c>
      <c r="E102" s="24" t="s">
        <v>325</v>
      </c>
      <c r="F102" s="54">
        <v>3300</v>
      </c>
      <c r="G102" s="20" t="s">
        <v>10</v>
      </c>
      <c r="H102" s="49">
        <v>2637.6</v>
      </c>
    </row>
    <row r="103" spans="1:8" ht="15.75" customHeight="1">
      <c r="A103" s="18" t="s">
        <v>332</v>
      </c>
      <c r="B103" s="13" t="s">
        <v>333</v>
      </c>
      <c r="C103" s="22"/>
      <c r="D103" s="35" t="s">
        <v>90</v>
      </c>
      <c r="E103" s="24" t="s">
        <v>91</v>
      </c>
      <c r="F103" s="54">
        <v>6231.6</v>
      </c>
      <c r="G103" s="20" t="s">
        <v>10</v>
      </c>
      <c r="H103" s="49">
        <f>692.4+692.4</f>
        <v>1384.8</v>
      </c>
    </row>
    <row r="104" spans="1:8" ht="15.75" customHeight="1">
      <c r="A104" s="18" t="s">
        <v>334</v>
      </c>
      <c r="B104" s="13" t="s">
        <v>333</v>
      </c>
      <c r="C104" s="22"/>
      <c r="D104" s="24" t="s">
        <v>335</v>
      </c>
      <c r="E104" s="21" t="s">
        <v>246</v>
      </c>
      <c r="F104" s="54">
        <v>8000</v>
      </c>
      <c r="G104" s="20" t="s">
        <v>165</v>
      </c>
      <c r="H104" s="49">
        <v>8000</v>
      </c>
    </row>
    <row r="105" spans="1:8" ht="54" customHeight="1">
      <c r="A105" s="18" t="s">
        <v>336</v>
      </c>
      <c r="B105" s="13" t="s">
        <v>333</v>
      </c>
      <c r="C105" s="22"/>
      <c r="D105" s="21" t="s">
        <v>26</v>
      </c>
      <c r="E105" s="24" t="s">
        <v>27</v>
      </c>
      <c r="F105" s="62">
        <v>200</v>
      </c>
      <c r="G105" s="63" t="s">
        <v>15</v>
      </c>
      <c r="H105" s="49">
        <v>200</v>
      </c>
    </row>
    <row r="106" spans="1:8" ht="51" customHeight="1">
      <c r="A106" s="18" t="s">
        <v>337</v>
      </c>
      <c r="B106" s="13" t="s">
        <v>338</v>
      </c>
      <c r="C106" s="23"/>
      <c r="D106" s="38" t="s">
        <v>140</v>
      </c>
      <c r="E106" s="21" t="s">
        <v>339</v>
      </c>
      <c r="F106" s="54">
        <v>8924</v>
      </c>
      <c r="G106" s="20" t="s">
        <v>135</v>
      </c>
      <c r="H106" s="49">
        <v>0</v>
      </c>
    </row>
    <row r="107" spans="1:8" ht="51" customHeight="1">
      <c r="A107" s="18" t="s">
        <v>340</v>
      </c>
      <c r="B107" s="13" t="s">
        <v>338</v>
      </c>
      <c r="C107" s="22"/>
      <c r="D107" s="38" t="s">
        <v>140</v>
      </c>
      <c r="E107" s="21" t="s">
        <v>341</v>
      </c>
      <c r="F107" s="54">
        <v>16000</v>
      </c>
      <c r="G107" s="20" t="s">
        <v>135</v>
      </c>
      <c r="H107" s="49">
        <v>4200</v>
      </c>
    </row>
    <row r="108" spans="1:8" ht="51" customHeight="1">
      <c r="A108" s="18" t="s">
        <v>342</v>
      </c>
      <c r="B108" s="13" t="s">
        <v>343</v>
      </c>
      <c r="C108" s="22"/>
      <c r="D108" s="33" t="s">
        <v>344</v>
      </c>
      <c r="E108" s="21" t="s">
        <v>345</v>
      </c>
      <c r="F108" s="56">
        <v>552</v>
      </c>
      <c r="G108" s="20" t="s">
        <v>20</v>
      </c>
      <c r="H108" s="49">
        <v>552</v>
      </c>
    </row>
    <row r="109" spans="1:8" ht="89.25" customHeight="1">
      <c r="A109" s="18" t="s">
        <v>346</v>
      </c>
      <c r="B109" s="13" t="s">
        <v>343</v>
      </c>
      <c r="C109" s="22"/>
      <c r="D109" s="24" t="s">
        <v>347</v>
      </c>
      <c r="E109" s="21" t="s">
        <v>348</v>
      </c>
      <c r="F109" s="54">
        <v>67135</v>
      </c>
      <c r="G109" s="20" t="s">
        <v>5</v>
      </c>
      <c r="H109" s="49">
        <v>30554</v>
      </c>
    </row>
    <row r="110" spans="1:8" ht="15.75" customHeight="1">
      <c r="A110" s="18" t="s">
        <v>349</v>
      </c>
      <c r="B110" s="13" t="s">
        <v>343</v>
      </c>
      <c r="C110" s="22"/>
      <c r="D110" s="24" t="s">
        <v>350</v>
      </c>
      <c r="E110" s="24" t="s">
        <v>351</v>
      </c>
      <c r="F110" s="54">
        <v>640</v>
      </c>
      <c r="G110" s="20" t="s">
        <v>165</v>
      </c>
      <c r="H110" s="49">
        <v>640</v>
      </c>
    </row>
    <row r="111" spans="1:8" ht="36.75" customHeight="1">
      <c r="A111" s="18" t="s">
        <v>352</v>
      </c>
      <c r="B111" s="13" t="s">
        <v>353</v>
      </c>
      <c r="C111" s="22"/>
      <c r="D111" s="24" t="s">
        <v>354</v>
      </c>
      <c r="E111" s="24" t="s">
        <v>355</v>
      </c>
      <c r="F111" s="54">
        <v>76986</v>
      </c>
      <c r="G111" s="20" t="s">
        <v>5</v>
      </c>
      <c r="H111" s="49">
        <v>0</v>
      </c>
    </row>
    <row r="112" spans="1:8" ht="15.75" customHeight="1">
      <c r="A112" s="18" t="s">
        <v>356</v>
      </c>
      <c r="B112" s="13" t="s">
        <v>353</v>
      </c>
      <c r="C112" s="22"/>
      <c r="D112" s="24" t="s">
        <v>357</v>
      </c>
      <c r="E112" s="24" t="s">
        <v>288</v>
      </c>
      <c r="F112" s="54">
        <v>800</v>
      </c>
      <c r="G112" s="20" t="s">
        <v>20</v>
      </c>
      <c r="H112" s="49">
        <v>800</v>
      </c>
    </row>
    <row r="113" spans="1:8" ht="45.75" customHeight="1">
      <c r="A113" s="18" t="s">
        <v>358</v>
      </c>
      <c r="B113" s="13" t="s">
        <v>359</v>
      </c>
      <c r="C113" s="22"/>
      <c r="D113" s="21" t="s">
        <v>360</v>
      </c>
      <c r="E113" s="24" t="s">
        <v>351</v>
      </c>
      <c r="F113" s="54">
        <v>1000</v>
      </c>
      <c r="G113" s="20" t="s">
        <v>165</v>
      </c>
      <c r="H113" s="49">
        <v>1000</v>
      </c>
    </row>
    <row r="114" spans="1:8" ht="15.75" customHeight="1">
      <c r="A114" s="18" t="s">
        <v>361</v>
      </c>
      <c r="B114" s="13" t="s">
        <v>362</v>
      </c>
      <c r="C114" s="22"/>
      <c r="D114" s="2" t="s">
        <v>363</v>
      </c>
      <c r="E114" s="21" t="s">
        <v>364</v>
      </c>
      <c r="F114" s="54">
        <v>1680</v>
      </c>
      <c r="G114" s="20" t="s">
        <v>10</v>
      </c>
      <c r="H114" s="50">
        <v>1680</v>
      </c>
    </row>
    <row r="115" spans="1:8" ht="15.75" customHeight="1">
      <c r="A115" s="18" t="s">
        <v>365</v>
      </c>
      <c r="B115" s="13" t="s">
        <v>362</v>
      </c>
      <c r="C115" s="22"/>
      <c r="D115" s="2" t="s">
        <v>363</v>
      </c>
      <c r="E115" s="21" t="s">
        <v>366</v>
      </c>
      <c r="F115" s="54">
        <v>1400</v>
      </c>
      <c r="G115" s="20" t="s">
        <v>10</v>
      </c>
      <c r="H115" s="49">
        <v>0</v>
      </c>
    </row>
    <row r="116" spans="1:8" ht="15.75" customHeight="1">
      <c r="A116" s="18" t="s">
        <v>367</v>
      </c>
      <c r="B116" s="13" t="s">
        <v>362</v>
      </c>
      <c r="C116" s="22"/>
      <c r="D116" s="2" t="s">
        <v>363</v>
      </c>
      <c r="E116" s="21" t="s">
        <v>368</v>
      </c>
      <c r="F116" s="54">
        <v>2680</v>
      </c>
      <c r="G116" s="20" t="s">
        <v>10</v>
      </c>
      <c r="H116" s="49">
        <v>2680</v>
      </c>
    </row>
    <row r="117" spans="1:8" ht="15.75" customHeight="1">
      <c r="A117" s="18" t="s">
        <v>369</v>
      </c>
      <c r="B117" s="13" t="s">
        <v>362</v>
      </c>
      <c r="C117" s="22"/>
      <c r="D117" s="39" t="s">
        <v>282</v>
      </c>
      <c r="E117" s="58" t="s">
        <v>370</v>
      </c>
      <c r="F117" s="54">
        <v>1100</v>
      </c>
      <c r="G117" s="20" t="s">
        <v>165</v>
      </c>
      <c r="H117" s="49">
        <v>1100</v>
      </c>
    </row>
    <row r="118" spans="1:8" ht="47.25" customHeight="1">
      <c r="A118" s="18" t="s">
        <v>153</v>
      </c>
      <c r="B118" s="13" t="s">
        <v>371</v>
      </c>
      <c r="C118" s="22"/>
      <c r="D118" s="24" t="s">
        <v>372</v>
      </c>
      <c r="E118" s="21" t="s">
        <v>373</v>
      </c>
      <c r="F118" s="54">
        <v>510.94</v>
      </c>
      <c r="G118" s="20" t="s">
        <v>165</v>
      </c>
      <c r="H118" s="49">
        <v>510.94</v>
      </c>
    </row>
    <row r="119" spans="1:8" ht="48.75" customHeight="1">
      <c r="A119" s="18" t="s">
        <v>374</v>
      </c>
      <c r="B119" s="13" t="s">
        <v>375</v>
      </c>
      <c r="C119" s="22"/>
      <c r="D119" s="39" t="s">
        <v>376</v>
      </c>
      <c r="E119" s="21" t="s">
        <v>377</v>
      </c>
      <c r="F119" s="54">
        <v>36213.699999999997</v>
      </c>
      <c r="G119" s="20" t="s">
        <v>15</v>
      </c>
      <c r="H119" s="49">
        <v>12911.2</v>
      </c>
    </row>
    <row r="120" spans="1:8" ht="15.75" customHeight="1">
      <c r="A120" s="18" t="s">
        <v>153</v>
      </c>
      <c r="B120" s="13" t="s">
        <v>375</v>
      </c>
      <c r="C120" s="22"/>
      <c r="D120" s="24" t="s">
        <v>378</v>
      </c>
      <c r="E120" s="21" t="s">
        <v>373</v>
      </c>
      <c r="F120" s="54">
        <v>4301.1000000000004</v>
      </c>
      <c r="G120" s="20" t="s">
        <v>165</v>
      </c>
      <c r="H120" s="49">
        <v>4301.1000000000004</v>
      </c>
    </row>
    <row r="121" spans="1:8" ht="15.75" customHeight="1">
      <c r="A121" s="18" t="s">
        <v>379</v>
      </c>
      <c r="B121" s="13" t="s">
        <v>375</v>
      </c>
      <c r="C121" s="22"/>
      <c r="D121" s="39" t="s">
        <v>249</v>
      </c>
      <c r="E121" s="21" t="s">
        <v>250</v>
      </c>
      <c r="F121" s="54">
        <v>750</v>
      </c>
      <c r="G121" s="20" t="s">
        <v>20</v>
      </c>
      <c r="H121" s="49">
        <v>0</v>
      </c>
    </row>
    <row r="122" spans="1:8" ht="41.25" customHeight="1">
      <c r="A122" s="18" t="s">
        <v>380</v>
      </c>
      <c r="B122" s="13" t="s">
        <v>381</v>
      </c>
      <c r="C122" s="22"/>
      <c r="D122" s="35" t="s">
        <v>382</v>
      </c>
      <c r="E122" s="21" t="s">
        <v>383</v>
      </c>
      <c r="F122" s="54">
        <v>5200</v>
      </c>
      <c r="G122" s="20" t="s">
        <v>101</v>
      </c>
      <c r="H122" s="49">
        <v>5200</v>
      </c>
    </row>
    <row r="123" spans="1:8" ht="64.5" customHeight="1">
      <c r="A123" s="18" t="s">
        <v>384</v>
      </c>
      <c r="B123" s="13" t="s">
        <v>385</v>
      </c>
      <c r="C123" s="22"/>
      <c r="D123" s="24" t="s">
        <v>229</v>
      </c>
      <c r="E123" s="21" t="s">
        <v>386</v>
      </c>
      <c r="F123" s="54">
        <v>895.5</v>
      </c>
      <c r="G123" s="20" t="s">
        <v>20</v>
      </c>
      <c r="H123" s="49">
        <v>895.5</v>
      </c>
    </row>
    <row r="124" spans="1:8" ht="15.75" customHeight="1">
      <c r="A124" s="18" t="s">
        <v>153</v>
      </c>
      <c r="B124" s="13" t="s">
        <v>385</v>
      </c>
      <c r="C124" s="22"/>
      <c r="D124" s="24" t="s">
        <v>387</v>
      </c>
      <c r="E124" s="21" t="s">
        <v>373</v>
      </c>
      <c r="F124" s="54">
        <v>555</v>
      </c>
      <c r="G124" s="20" t="s">
        <v>165</v>
      </c>
      <c r="H124" s="49">
        <v>555</v>
      </c>
    </row>
    <row r="125" spans="1:8" ht="29.25" customHeight="1">
      <c r="A125" s="18" t="s">
        <v>388</v>
      </c>
      <c r="B125" s="13" t="s">
        <v>389</v>
      </c>
      <c r="C125" s="22"/>
      <c r="D125" s="24" t="s">
        <v>390</v>
      </c>
      <c r="E125" s="21" t="s">
        <v>391</v>
      </c>
      <c r="F125" s="54">
        <v>335550.73</v>
      </c>
      <c r="G125" s="20" t="s">
        <v>392</v>
      </c>
      <c r="H125" s="49">
        <v>335550.73</v>
      </c>
    </row>
    <row r="126" spans="1:8" ht="15.75" customHeight="1">
      <c r="A126" s="18" t="s">
        <v>393</v>
      </c>
      <c r="B126" s="13" t="s">
        <v>394</v>
      </c>
      <c r="C126" s="22"/>
      <c r="D126" s="24" t="s">
        <v>395</v>
      </c>
      <c r="E126" s="24" t="s">
        <v>396</v>
      </c>
      <c r="F126" s="54">
        <v>70</v>
      </c>
      <c r="G126" s="20" t="s">
        <v>20</v>
      </c>
      <c r="H126" s="49">
        <v>70</v>
      </c>
    </row>
    <row r="127" spans="1:8" ht="15.75" customHeight="1">
      <c r="A127" s="18" t="s">
        <v>397</v>
      </c>
      <c r="B127" s="13" t="s">
        <v>398</v>
      </c>
      <c r="C127" s="22"/>
      <c r="D127" s="24" t="s">
        <v>399</v>
      </c>
      <c r="E127" s="24" t="s">
        <v>259</v>
      </c>
      <c r="F127" s="54">
        <v>30</v>
      </c>
      <c r="G127" s="20" t="s">
        <v>20</v>
      </c>
      <c r="H127" s="49">
        <v>30</v>
      </c>
    </row>
    <row r="128" spans="1:8" ht="15.75" customHeight="1">
      <c r="A128" s="18" t="s">
        <v>400</v>
      </c>
      <c r="B128" s="13" t="s">
        <v>398</v>
      </c>
      <c r="C128" s="22"/>
      <c r="D128" s="24" t="s">
        <v>401</v>
      </c>
      <c r="E128" s="21" t="s">
        <v>402</v>
      </c>
      <c r="F128" s="54">
        <v>20000</v>
      </c>
      <c r="G128" s="20" t="s">
        <v>5</v>
      </c>
      <c r="H128" s="49">
        <v>0</v>
      </c>
    </row>
    <row r="129" spans="1:8" ht="51.75" customHeight="1">
      <c r="A129" s="18" t="s">
        <v>403</v>
      </c>
      <c r="B129" s="13" t="s">
        <v>404</v>
      </c>
      <c r="C129" s="22"/>
      <c r="D129" s="24" t="s">
        <v>405</v>
      </c>
      <c r="E129" s="21" t="s">
        <v>406</v>
      </c>
      <c r="F129" s="54">
        <v>190</v>
      </c>
      <c r="G129" s="20" t="s">
        <v>10</v>
      </c>
      <c r="H129" s="49">
        <v>190</v>
      </c>
    </row>
    <row r="130" spans="1:8" ht="15.75" customHeight="1">
      <c r="A130" s="18" t="s">
        <v>407</v>
      </c>
      <c r="B130" s="13" t="s">
        <v>408</v>
      </c>
      <c r="C130" s="22"/>
      <c r="D130" s="24" t="s">
        <v>409</v>
      </c>
      <c r="E130" s="21" t="s">
        <v>246</v>
      </c>
      <c r="F130" s="54">
        <v>1940.25</v>
      </c>
      <c r="G130" s="20" t="s">
        <v>165</v>
      </c>
      <c r="H130" s="49">
        <v>0</v>
      </c>
    </row>
    <row r="131" spans="1:8" ht="62.25" customHeight="1">
      <c r="A131" s="18" t="s">
        <v>153</v>
      </c>
      <c r="B131" s="13" t="s">
        <v>412</v>
      </c>
      <c r="C131" s="22"/>
      <c r="D131" s="40" t="s">
        <v>413</v>
      </c>
      <c r="E131" s="21" t="s">
        <v>373</v>
      </c>
      <c r="F131" s="54">
        <v>984.12</v>
      </c>
      <c r="G131" s="20" t="s">
        <v>165</v>
      </c>
      <c r="H131" s="49">
        <v>984.12</v>
      </c>
    </row>
    <row r="132" spans="1:8" ht="15.75" customHeight="1">
      <c r="A132" s="18" t="s">
        <v>414</v>
      </c>
      <c r="B132" s="13" t="s">
        <v>415</v>
      </c>
      <c r="C132" s="22"/>
      <c r="D132" s="24" t="s">
        <v>266</v>
      </c>
      <c r="E132" s="41" t="s">
        <v>416</v>
      </c>
      <c r="F132" s="54">
        <v>219</v>
      </c>
      <c r="G132" s="20" t="s">
        <v>20</v>
      </c>
      <c r="H132" s="49">
        <v>219</v>
      </c>
    </row>
    <row r="133" spans="1:8" ht="15.75" customHeight="1">
      <c r="A133" s="18" t="s">
        <v>417</v>
      </c>
      <c r="B133" s="13" t="s">
        <v>415</v>
      </c>
      <c r="C133" s="22"/>
      <c r="D133" s="24" t="s">
        <v>329</v>
      </c>
      <c r="E133" s="24" t="s">
        <v>325</v>
      </c>
      <c r="F133" s="54">
        <v>13800</v>
      </c>
      <c r="G133" s="20" t="s">
        <v>10</v>
      </c>
      <c r="H133" s="51">
        <v>0</v>
      </c>
    </row>
    <row r="134" spans="1:8" ht="15.75" customHeight="1">
      <c r="A134" s="18" t="s">
        <v>418</v>
      </c>
      <c r="B134" s="13" t="s">
        <v>415</v>
      </c>
      <c r="C134" s="22"/>
      <c r="D134" s="24" t="s">
        <v>331</v>
      </c>
      <c r="E134" s="24" t="s">
        <v>325</v>
      </c>
      <c r="F134" s="54">
        <v>10200</v>
      </c>
      <c r="G134" s="20" t="s">
        <v>10</v>
      </c>
      <c r="H134" s="51">
        <v>0</v>
      </c>
    </row>
    <row r="135" spans="1:8" ht="15.75" customHeight="1">
      <c r="A135" s="18" t="s">
        <v>419</v>
      </c>
      <c r="B135" s="13" t="s">
        <v>415</v>
      </c>
      <c r="C135" s="22"/>
      <c r="D135" s="29" t="s">
        <v>420</v>
      </c>
      <c r="E135" s="24" t="s">
        <v>325</v>
      </c>
      <c r="F135" s="54">
        <v>1650</v>
      </c>
      <c r="G135" s="20" t="s">
        <v>10</v>
      </c>
      <c r="H135" s="51">
        <v>0</v>
      </c>
    </row>
    <row r="136" spans="1:8" ht="15.75" customHeight="1">
      <c r="A136" s="18" t="s">
        <v>421</v>
      </c>
      <c r="B136" s="42" t="s">
        <v>415</v>
      </c>
      <c r="C136" s="22"/>
      <c r="D136" s="29" t="s">
        <v>324</v>
      </c>
      <c r="E136" s="24" t="s">
        <v>325</v>
      </c>
      <c r="F136" s="54">
        <v>540000</v>
      </c>
      <c r="G136" s="20" t="s">
        <v>10</v>
      </c>
      <c r="H136" s="51">
        <v>0</v>
      </c>
    </row>
    <row r="137" spans="1:8" ht="45" customHeight="1">
      <c r="A137" s="18" t="s">
        <v>153</v>
      </c>
      <c r="B137" s="13" t="s">
        <v>422</v>
      </c>
      <c r="C137" s="22"/>
      <c r="D137" s="21" t="s">
        <v>410</v>
      </c>
      <c r="E137" s="21" t="s">
        <v>411</v>
      </c>
      <c r="F137" s="54">
        <v>9180.36</v>
      </c>
      <c r="G137" s="20"/>
      <c r="H137" s="49">
        <v>9180.36</v>
      </c>
    </row>
    <row r="138" spans="1:8" ht="26.25" customHeight="1">
      <c r="A138" s="18" t="s">
        <v>423</v>
      </c>
      <c r="B138" s="13" t="s">
        <v>422</v>
      </c>
      <c r="C138" s="22"/>
      <c r="D138" s="24" t="s">
        <v>424</v>
      </c>
      <c r="E138" s="24" t="s">
        <v>299</v>
      </c>
      <c r="F138" s="54">
        <v>11794</v>
      </c>
      <c r="G138" s="20" t="s">
        <v>5</v>
      </c>
      <c r="H138" s="49">
        <v>0</v>
      </c>
    </row>
    <row r="139" spans="1:8" ht="15.75" customHeight="1">
      <c r="A139" s="18" t="s">
        <v>425</v>
      </c>
      <c r="B139" s="13" t="s">
        <v>426</v>
      </c>
      <c r="C139" s="22"/>
      <c r="D139" s="24" t="s">
        <v>405</v>
      </c>
      <c r="E139" s="21" t="s">
        <v>427</v>
      </c>
      <c r="F139" s="54">
        <v>312</v>
      </c>
      <c r="G139" s="20" t="s">
        <v>10</v>
      </c>
      <c r="H139" s="49">
        <v>312</v>
      </c>
    </row>
    <row r="140" spans="1:8" ht="46.5" customHeight="1">
      <c r="A140" s="18" t="s">
        <v>428</v>
      </c>
      <c r="B140" s="13" t="s">
        <v>429</v>
      </c>
      <c r="C140" s="22"/>
      <c r="D140" s="33" t="s">
        <v>430</v>
      </c>
      <c r="E140" s="21" t="s">
        <v>431</v>
      </c>
      <c r="F140" s="54">
        <v>1081</v>
      </c>
      <c r="G140" s="20" t="s">
        <v>5</v>
      </c>
      <c r="H140" s="49">
        <v>0</v>
      </c>
    </row>
    <row r="141" spans="1:8" ht="40.5" customHeight="1">
      <c r="A141" s="18" t="s">
        <v>432</v>
      </c>
      <c r="B141" s="13" t="s">
        <v>433</v>
      </c>
      <c r="C141" s="22"/>
      <c r="D141" s="29" t="s">
        <v>434</v>
      </c>
      <c r="E141" s="60" t="s">
        <v>439</v>
      </c>
      <c r="F141" s="54">
        <v>30</v>
      </c>
      <c r="G141" s="20" t="s">
        <v>223</v>
      </c>
      <c r="H141" s="49"/>
    </row>
  </sheetData>
  <dataValidations count="1">
    <dataValidation type="list" allowBlank="1" showErrorMessage="1" sqref="G3:G141" xr:uid="{00000000-0002-0000-0000-000000000000}">
      <formula1>"შესყიდვის საშუალება,ელ.ტენდერი,კონსოლიდირებული ტენდერი,გამარტივებული შესყიდვა-ნორმატიული აქტით დადგენილი გადასახდელები,გამარტივებული შესყიდვა-ზღვრების შესაბამისად,გამარტივებული შესყიდვა-ექსკლუზივი,არაშესყიდვა,ელ.ტენდერი პრეისკურანტით,გამარტივებული შესყიდვ"&amp;"ა-განსაზღვრული წლოვანების ავტოსატრანსპორტო საშუალებები,გამარტივებული შესყიდვა-გადაუდებელი,გამარტივებული შესყიდვა-წარმომადგენლობითი ხარჯები,გამარტივებული შესყიდვა-დაყოფა რაციონალურობის პრინციპით,ელ ტენდერი მრავალწლიანი,გამარტივებული შესყიდვა-სახელმწიფოებრი"&amp;"ვი და საზოგადოებრივი მნიშვნელობის ღონისძიება"</formula1>
    </dataValidation>
  </dataValidations>
  <hyperlinks>
    <hyperlink ref="E141" r:id="rId1" xr:uid="{00000000-0004-0000-0000-000000000000}"/>
  </hyperlinks>
  <pageMargins left="0.7" right="0.7" top="0.75" bottom="0.75" header="0" footer="0"/>
  <pageSetup orientation="landscape"/>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ხელშეკრულებები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Nato Bochorishvili</dc:creator>
  <cp:lastModifiedBy>Natia Lomtadze</cp:lastModifiedBy>
  <dcterms:created xsi:type="dcterms:W3CDTF">2015-06-05T18:17:20Z</dcterms:created>
  <dcterms:modified xsi:type="dcterms:W3CDTF">2024-07-27T12:52:27Z</dcterms:modified>
</cp:coreProperties>
</file>