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Users\nlomtadze\Desktop\პროაქტიული\2025 წლის l კვარტალი\"/>
    </mc:Choice>
  </mc:AlternateContent>
  <xr:revisionPtr revIDLastSave="0" documentId="8_{8B26B24E-AFD4-47C1-A9F5-D2481A094F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ხელშეკრულებები" sheetId="1" r:id="rId1"/>
  </sheets>
  <definedNames>
    <definedName name="_xlnm._FilterDatabase" localSheetId="0" hidden="1">ხელშეკრულებები!$A$2:$E$106</definedName>
  </definedNames>
  <calcPr calcId="181029"/>
  <extLst>
    <ext uri="GoogleSheetsCustomDataVersion2">
      <go:sheetsCustomData xmlns:go="http://customooxmlschemas.google.com/" r:id="rId7" roundtripDataChecksum="XeFmaeJxPnvqHKF5hefMd/xOXTkndc86YaF1eSqvo4k="/>
    </ext>
  </extLst>
</workbook>
</file>

<file path=xl/calcChain.xml><?xml version="1.0" encoding="utf-8"?>
<calcChain xmlns="http://schemas.openxmlformats.org/spreadsheetml/2006/main">
  <c r="C58" i="1" l="1"/>
  <c r="E53" i="1"/>
  <c r="E51" i="1"/>
  <c r="E45" i="1"/>
  <c r="E38" i="1"/>
  <c r="E26" i="1"/>
  <c r="E25" i="1"/>
  <c r="E23" i="1"/>
  <c r="E20" i="1"/>
  <c r="E15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<sst xmlns="http://schemas.openxmlformats.org/spreadsheetml/2006/main" count="318" uniqueCount="189">
  <si>
    <t>ხელშეკრულების ღირებულება</t>
  </si>
  <si>
    <t>შესყიდვის საშუალება</t>
  </si>
  <si>
    <t>ააიპ "სამოქალაქო საზოგადოების განვითარების ცენტრი (CSDC)</t>
  </si>
  <si>
    <t xml:space="preserve">2024-2025 წლების განმავლობაში მიუსაფარი ბავშვებისთვის (ე.წ. ქუჩაში მცხოვრები და მომუშავე ბავშვებისთვის) სპეციალური საგანმანათლებლო სერვისის - ,,ტრანზიტული საგანმანათლებლო პროგრამის" განხორციელების მომსახურება </t>
  </si>
  <si>
    <t>ელ ტენდერი მრავალწლიანი</t>
  </si>
  <si>
    <t>სს ვისოლ პეტროლიუმ ჯორჯია</t>
  </si>
  <si>
    <t>ავტოსატრანსპორტო საშუალებისათვის ნავიგაციის და სალოკაციო გლობალური სისტემების (GPS ან ეკვივალენტი) მომსახურება</t>
  </si>
  <si>
    <t>გამარტივებული შესყიდვა-ზღვრების შესაბამისად</t>
  </si>
  <si>
    <t>სს „სილქნეტი“</t>
  </si>
  <si>
    <t>ფიჭური სატელეფონო მომსახურების შესყიდვა</t>
  </si>
  <si>
    <t>კონსოლიდირებული ტენდერი</t>
  </si>
  <si>
    <t>შპს ,,მაგთიკომი’</t>
  </si>
  <si>
    <t>შპს „თეგეტა მოტორსი“</t>
  </si>
  <si>
    <t>ავტომანქანის ზეთი და ფილტრები</t>
  </si>
  <si>
    <t>სს ნიუ ვიჟენ დაზღვევა</t>
  </si>
  <si>
    <t>ავტომობილების დაზღვევა</t>
  </si>
  <si>
    <t>ი.მ იათამზე მაჭავარიანი</t>
  </si>
  <si>
    <t>სადღესასწაულო/სამგლოვიარო თაიგულების და სამგლოვიარო გვირგვინების</t>
  </si>
  <si>
    <t>შპს „ჯორჯიანაირლინკი</t>
  </si>
  <si>
    <t>სატელემაუწყებლო მომსახურების შესყიდვა</t>
  </si>
  <si>
    <t>სსიპ საკანონმდებლო მაცნე</t>
  </si>
  <si>
    <t xml:space="preserve">ვებ გვერდზე ნორმატიული (არანორმატიული) აქტებისა და საქართველოს ზოგადი ადმინისტრაციული კოდექსის   49-ე მუხლით განსაზღვრული ანგარიშის გამოქვეყნების შესყიდვაზე ,,საქართველოს საკანონმდებლო მაცნე“-ში, </t>
  </si>
  <si>
    <t>გამარტივებული შესყიდვა-ნორმატიული აქტით დადგენილი გადასახდელები</t>
  </si>
  <si>
    <t>სსიპ - საქართველოს ეროვნული არქივი</t>
  </si>
  <si>
    <t>საარქივო დოკუმენტების სამეცნიერო-ტექნიკური დამუშავება</t>
  </si>
  <si>
    <t>“სახელისუფლებო სპეციალური კავშირგაბმულობის სააგენტო“</t>
  </si>
  <si>
    <t>სატელეკომუნიკაციო მომსახურებას.</t>
  </si>
  <si>
    <t>გამარტივებული შესყიდვა-ექსკლუზივი</t>
  </si>
  <si>
    <t>სს "ნიუ ვუჟენ დაზღვევა"</t>
  </si>
  <si>
    <t>სსიპ - საქართველოს ოპერატიულ - ტექნიკური სააგენტო</t>
  </si>
  <si>
    <t xml:space="preserve">დოკუმენტბრუნვის ელექტრონულ სისტემაში (eFlow) ინტეგრირებული მოდულის  „საშვთა ბიურო და პირადობის მოწმობების“  ტექნიკური იმპლემენტაცია და მხარდაჭერა  შემსყიდველის  შენობაში დამონტაჟებული 8 ტურნიკეტისთვის </t>
  </si>
  <si>
    <t>საჯარო სამართლის იურიდიული პირი - დაცვის პოლიციის დეპარტამენტი</t>
  </si>
  <si>
    <t>სამინისტროს ადმინისტრაციული შენობის და მიმდებარე ტერიტორიის დაცვის მომსახურება (ქ. თბილისი, დ. უზნაძის. ქ. №52)</t>
  </si>
  <si>
    <t>შპს „საქართველოს ფოსტა“</t>
  </si>
  <si>
    <t>საფოსტო-საკურიერო მომსახურება</t>
  </si>
  <si>
    <t>ელ.ტენდერი</t>
  </si>
  <si>
    <t>შპს "სან პეტროლიუმ ჯორჯია"</t>
  </si>
  <si>
    <t>საწვავის -დიზელის შესყიდვა</t>
  </si>
  <si>
    <t xml:space="preserve"> შპს ,,კია საქართველო“</t>
  </si>
  <si>
    <t xml:space="preserve"> 2 ცალი KIA K5 არასაგარანტიო მომსახურების შესყიდვა </t>
  </si>
  <si>
    <t>გამარტივებული შესყიდვა-განსაზღვრული წლოვანების ავტოსატრანსპორტო საშუალებები</t>
  </si>
  <si>
    <t>5 ერთეული ავტომანქანისათვის kia seltos kia sportage არასაგარანტიო მომსახურების შესყიდვა</t>
  </si>
  <si>
    <t>შპს "რომპეტროლ საქართველო"</t>
  </si>
  <si>
    <t xml:space="preserve">საწვავის -ბენზინის შესყიდვა </t>
  </si>
  <si>
    <t>წყლის დისპენსერების შესყიდვა თანმდევი მონტაჟით</t>
  </si>
  <si>
    <t>შპს „სტრადა მოტორსი“</t>
  </si>
  <si>
    <t>3 ერთეული ავტომანქანისათვის FIAT TIPO არასაგარანტიო მომსახურების შესყიდვა</t>
  </si>
  <si>
    <t>შპს „ტოიოტა ცენტრი თეგეტა“</t>
  </si>
  <si>
    <t>5 ერთეული ავტომანქანა toyota camry -ისათვის არასაგარანტიო მომსახურების შესყიდვა</t>
  </si>
  <si>
    <t>„სსიპ - თბილისის ტრანსპორტისა და ურბანული განვითარების სააგენტო“</t>
  </si>
  <si>
    <t>პარკირების მომსახურება</t>
  </si>
  <si>
    <t>ორისი</t>
  </si>
  <si>
    <t>,,ორის-მენეჯერის” სერვერის და სამუშაო ადგილების (ქსელში) ლიცენზიის განახლების</t>
  </si>
  <si>
    <t>შპს "ენგადი”</t>
  </si>
  <si>
    <t>მინერალური წყალი ,,ნაბეღლავი"-ს  შესყიდვა</t>
  </si>
  <si>
    <t>საფელდეგერო მომსახურები შესყიდვა</t>
  </si>
  <si>
    <t>ი/მ ია შეყელაშვილი</t>
  </si>
  <si>
    <t>დასუფთავების მომსახურება</t>
  </si>
  <si>
    <t>შპს "აიდიეს ბორჯომი თბილისი”</t>
  </si>
  <si>
    <t>გაზირებული მინერალური წყალი ,,ბორჯომი"-ს შესყიდვა</t>
  </si>
  <si>
    <t>სს "გრინვეი საქართველო"</t>
  </si>
  <si>
    <t>მანქანების ტექ. ინსპექტირების მომსახურება</t>
  </si>
  <si>
    <t>სასმელი წყლის შესყიდვა</t>
  </si>
  <si>
    <t>შპს „აქვა გეო“</t>
  </si>
  <si>
    <t>შპს ,,კია საქართველო“</t>
  </si>
  <si>
    <t xml:space="preserve"> 4 ერთეული ავტომანქანის KIA SELTOS საგარანტიო მომსახურების შესყიდვა</t>
  </si>
  <si>
    <t>2 ცალი kia k5 საგარანტიო მომსახურების შესყიდვა</t>
  </si>
  <si>
    <t>ბელუქსი</t>
  </si>
  <si>
    <t>ავეჯის შესყიდვა (2025წლის)</t>
  </si>
  <si>
    <t>შპს „ლოლუ გრუპი“</t>
  </si>
  <si>
    <t>ერთჯერადი ჭიქების შესყიდვა</t>
  </si>
  <si>
    <t>შპს “აზავერი”</t>
  </si>
  <si>
    <t>ლიფტის ტექნიკური მომსახურება</t>
  </si>
  <si>
    <t>ელ.ტენდერი პრეისკურანტით</t>
  </si>
  <si>
    <t xml:space="preserve">შპს „ავტოტრანსსერვისი“, </t>
  </si>
  <si>
    <t>19 ერთეულის ავტომანქანის ტექ.მომსახურების შესყიდვა</t>
  </si>
  <si>
    <t>შპს „ელ &amp; თი“</t>
  </si>
  <si>
    <t>ავტომანქანების რეცხვა</t>
  </si>
  <si>
    <t>3 ერთეული ავტომანქანის FIAT TIPO FS133SS FS134SS FS135SS ტექ.მომსახურების შესყიდვა საგარანტიო</t>
  </si>
  <si>
    <t>4 ერთეული ავტომანქანისათვის  Toyota Camry  სახელმწიფო ნომრით TT070FT; TT080FT; TT090FT; HN070HN  ტექ.მომსახურების შესყიდვა საგარანტიო</t>
  </si>
  <si>
    <t xml:space="preserve"> 1 ერთეული ავტომანქანისათვის Toyota Camry სახ.ნომერი SS 270 DP ტექ.მომსახურების შესყიდვა საგარანტიო</t>
  </si>
  <si>
    <t>სს „ფრანს ავტო“</t>
  </si>
  <si>
    <t>1 ერთეული ავტომანქასითავის  RENAULT DUSTER ტექ.მომსახურების შესყიდვა საგარანტიო</t>
  </si>
  <si>
    <t xml:space="preserve"> 4 ერთეული ავტომანქანისათვის RENAULT KOLEOS საგარანტიო მომსახურების შესყიდვა საგარანტიო</t>
  </si>
  <si>
    <t>სსიპ ,,საქართველოს საკანონმდებლო მაცნე</t>
  </si>
  <si>
    <t>,,საქართველოს საკანონმდებლო მაცნეს“ ვებგვერდზე (matsne.gov.ge) განთავსებული სისტემატიზირებული (კოდიფიცირებული) ნორმატიული აქტების ელექტრონული მომსახურების, საინფორმაციო სისტემით სარგებლობის უფლების შესყიდვაზე</t>
  </si>
  <si>
    <t>შპს “იუ-ჯი-თი,,</t>
  </si>
  <si>
    <t>20 ერთეული მაგიდის კომპიუტერის შესყიდვა</t>
  </si>
  <si>
    <t>20 ერთეული ლეპტოპის შესყიდვა</t>
  </si>
  <si>
    <t>შპს „პენსან ჯორჯია“</t>
  </si>
  <si>
    <t xml:space="preserve"> A4 ფორმატის პირველი ხარისხის საბეჭდი ქაღალდის შესყიდვა</t>
  </si>
  <si>
    <t>სსიპ ,,საქართველოს საერთაშორისო ხელშეკრულებების თარგმნის ბიურო“</t>
  </si>
  <si>
    <t>სხვადასხვა სახის დოკუმენტაციის თარგმნა და დამოწმება</t>
  </si>
  <si>
    <t>შპს "პისიშოპ.გე"</t>
  </si>
  <si>
    <t>3 ცალი ტელევიზორის შესყიდვა</t>
  </si>
  <si>
    <t>შპს "ბელუქსი"</t>
  </si>
  <si>
    <t>სსიპ სახელმწიფო შესყიდვების სააგენტო</t>
  </si>
  <si>
    <t>ტენდერის გამოცხადების საფასური</t>
  </si>
  <si>
    <t>შპს „ედესი ჯგუფი“</t>
  </si>
  <si>
    <t>სხვადასხვა სახის საკანცელარიო საქონელი</t>
  </si>
  <si>
    <t xml:space="preserve"> შპს „კომპანია GEOSM“ </t>
  </si>
  <si>
    <t>საკანცელარიო საქონლის შესყიდვა (301)</t>
  </si>
  <si>
    <t>შპს "კერხერი"</t>
  </si>
  <si>
    <t>ავტომობილების სპეციალური სარეცხის საშუალების შესყიდვა</t>
  </si>
  <si>
    <t>შპს "ელ შოპი"</t>
  </si>
  <si>
    <t>5 ცალი მაცივრის შესყიდვა</t>
  </si>
  <si>
    <t>შპს "ინვესტ ჯგუფი"</t>
  </si>
  <si>
    <t>1000 ცალი პოლიეთილენის პარკის შესყიდვა</t>
  </si>
  <si>
    <t>შპს "ბიბლუსი"</t>
  </si>
  <si>
    <t>წიგნების და სათამაშოების შესყიდვა</t>
  </si>
  <si>
    <t>შპს,,ტელკო სისტემს''</t>
  </si>
  <si>
    <t>ქსელური მოწობილობები</t>
  </si>
  <si>
    <t xml:space="preserve"> შპს,,ინოკომი''</t>
  </si>
  <si>
    <t>შპს ლიმონი-2009</t>
  </si>
  <si>
    <t>ფურშეტის მომსახურების შესყიდვა</t>
  </si>
  <si>
    <t>გამარტივებული შესყიდვა-წარმომადგენლობითი ხარჯები</t>
  </si>
  <si>
    <t>შპს,,გიო კომპანი''</t>
  </si>
  <si>
    <t>ელექტრო სადენები</t>
  </si>
  <si>
    <t>შპს ვესტა ტექსტილი</t>
  </si>
  <si>
    <t>საქართველოს სახელმწიფო და ევროკავშირის დროშების და სახელმწიფო გერბის შესყიდვა</t>
  </si>
  <si>
    <t>კოფიჰაბ.გე</t>
  </si>
  <si>
    <t>ყავის შესყიდვა</t>
  </si>
  <si>
    <t>ნაბერაული ვაინსი</t>
  </si>
  <si>
    <t>ღვინის შესყიდვა</t>
  </si>
  <si>
    <t>შპს "მეღვინეობა ჩელთი</t>
  </si>
  <si>
    <t>სატრენინგო მომსახურების შესყიდვა</t>
  </si>
  <si>
    <t>შპს „თეგეტა მოტორსი</t>
  </si>
  <si>
    <t>4 ცალი ზაფხულის საბურავი r16 205/55</t>
  </si>
  <si>
    <t>12 ცალი ზაფხულის საბურავი r17 225/60 8 ცალი და r18 285/60 4 ცალი</t>
  </si>
  <si>
    <t>სსიპ ზურაბ ჟვანიას სახელობის სახელმწიფო ადმინისტრირების სკოლა</t>
  </si>
  <si>
    <t>4  ცალი ზაფხულის საბურავის (ზომა R17 215/45)</t>
  </si>
  <si>
    <t>8 ცალი ზაფხულის საბურავის (ზომა R15 195/65)</t>
  </si>
  <si>
    <t xml:space="preserve">შპს “გევაჰაბ” </t>
  </si>
  <si>
    <t>ჩაიდნის და თერმოსის შესყიდვა</t>
  </si>
  <si>
    <t>შპს “პროსერვისი“</t>
  </si>
  <si>
    <t>ინტერნეტ­დომენური სახელის jestikoni.ge  რეგისტარციის ვადის გაგრძელების მომსახურება</t>
  </si>
  <si>
    <t>გამარტივებული შესყიდვა-დაყოფა რაციონალურობის პრინციპით</t>
  </si>
  <si>
    <t>სს გუდვილი</t>
  </si>
  <si>
    <t>სხვადასხვა სახის საქონლის შესყიდვა</t>
  </si>
  <si>
    <t>ფრესკო ვესტ ჯორჯია</t>
  </si>
  <si>
    <t>სუპერი</t>
  </si>
  <si>
    <t>შპს „მედინიუსი“</t>
  </si>
  <si>
    <t>ერთჯერადი ხელთათმანების და ხალათების შესყიდვა</t>
  </si>
  <si>
    <t>სს სარაჯიშვილი</t>
  </si>
  <si>
    <t>კონიაკის შესყიდვა</t>
  </si>
  <si>
    <t>ინდ/მეწარმე გიორგი აბესაძე</t>
  </si>
  <si>
    <t>სასტუმრო-საკონფერენციო მომსახურება</t>
  </si>
  <si>
    <t>ი.მ ტეტიანა ბოგაჩენკო</t>
  </si>
  <si>
    <t>სხვადასხვა სახის საქონლის</t>
  </si>
  <si>
    <t>შპს ვირექს იმერსივი</t>
  </si>
  <si>
    <t>ვირტუალური რეალობის საგამოფენო ექსპოზიციის უზრუნველყოფის მომსახურების შესყიდვა</t>
  </si>
  <si>
    <t>შპს ედსპოტი</t>
  </si>
  <si>
    <t>ბრენდირებული მასალების შესყიდვა</t>
  </si>
  <si>
    <t>1 ერთეული ავტომანქანისათვის RENAULT DUSTER სახელმწიფო ნომერი/ვინ კოდი: CV-917-CC არასაგარანტიო მომსახურების შესყიდვა</t>
  </si>
  <si>
    <t>4 ერთეული ავტომანქანისათვის RENAULT KOLEOS  სწრაფცვეთადი ნაწილებისა და ტექნიკური მომსახურების შესყიდვა</t>
  </si>
  <si>
    <t>სსიპ ფინანსთა სამინისტროს აკადემია</t>
  </si>
  <si>
    <t>სატრენინგო მომსახურების შესყიდვა (,,ფინანსური ანგარიშგების ფორმები-მათი შევსების წესი“)</t>
  </si>
  <si>
    <t>შპს ტრიტონ</t>
  </si>
  <si>
    <t>ელემენტების შესყიდვა</t>
  </si>
  <si>
    <t>შპს "ბადაგი"</t>
  </si>
  <si>
    <t>სასაჩუქრე ნუგბარის ნაკრების შესყიდვა</t>
  </si>
  <si>
    <t>ი/მ ირაკლი პარკაძე</t>
  </si>
  <si>
    <t>ნათურების შესყიდვა</t>
  </si>
  <si>
    <t>შპს "ალფა ფორვარდი"</t>
  </si>
  <si>
    <t>თავსებადი კარტრიჯების შესყიდვა</t>
  </si>
  <si>
    <t>ი/მ ალექსანდრე ბერიანიძე</t>
  </si>
  <si>
    <t>დამაგრძელებლების შესყიდვა</t>
  </si>
  <si>
    <t>შპს "ავტოპარკი"</t>
  </si>
  <si>
    <t>კედლის საათების და ნაგვის ურნების შესყიდვა</t>
  </si>
  <si>
    <t xml:space="preserve"> შპს „ელვა. ჯი“</t>
  </si>
  <si>
    <t>წიგნების შესყიდვა</t>
  </si>
  <si>
    <t>შპს ,,ჯეო-ტეჩი’</t>
  </si>
  <si>
    <t>კომპიუტერული მოწყობილობებისა და აქსესუარების შესყიდვა</t>
  </si>
  <si>
    <t>სსიპ – ციფრული მმართველობის სააგენტო</t>
  </si>
  <si>
    <t xml:space="preserve">შპს „ჰეფი“ </t>
  </si>
  <si>
    <t>ავეჯის შესყიდვა</t>
  </si>
  <si>
    <t>შპს „წიგნის სამყარო“</t>
  </si>
  <si>
    <t>წიგნების, რუკების და სათამაშოების შესყიდვა</t>
  </si>
  <si>
    <t>შპს „იდეა“</t>
  </si>
  <si>
    <t xml:space="preserve"> Toyota Camry  სახელმწიფო ნომრით  TT090FT საგარანტიო მომსახურების შესყიდვა</t>
  </si>
  <si>
    <t xml:space="preserve"> შპს  „ბოხიტო“</t>
  </si>
  <si>
    <t>აბრების შესყიდვა</t>
  </si>
  <si>
    <t>მიმწოდებელი</t>
  </si>
  <si>
    <t>ხელშეკრულების საგანი</t>
  </si>
  <si>
    <t>გადარიცხული თანხები</t>
  </si>
  <si>
    <t>შპს "ლოლუ გრუპი“</t>
  </si>
  <si>
    <t>შპს  „ტოიოტა ცენტრი თეგეტა“</t>
  </si>
  <si>
    <t>ა(ა)იპ კოლეჯი იკაროსი</t>
  </si>
  <si>
    <t>დანართი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</si>
</sst>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Merriweather"/>
    </font>
    <font>
      <sz val="11"/>
      <color rgb="FF000000"/>
      <name val="Verdana"/>
    </font>
    <font>
      <sz val="11"/>
      <color rgb="FF000000"/>
      <name val="Calibri"/>
    </font>
    <font>
      <sz val="11"/>
      <color theme="1"/>
      <name val="Verdana"/>
    </font>
    <font>
      <b/>
      <sz val="11"/>
      <color theme="1"/>
      <name val="Calibri"/>
      <family val="2"/>
      <scheme val="minor"/>
    </font>
    <font>
      <b/>
      <sz val="11"/>
      <color theme="1"/>
      <name val="Merriweathe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4" fontId="2" fillId="0" borderId="0" xfId="0" applyNumberFormat="1" applyFont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topLeftCell="A95" workbookViewId="0">
      <selection activeCell="D101" sqref="D101"/>
    </sheetView>
  </sheetViews>
  <sheetFormatPr defaultColWidth="14.42578125" defaultRowHeight="15" customHeight="1" x14ac:dyDescent="0.25"/>
  <cols>
    <col min="1" max="1" width="27.85546875" style="46" customWidth="1"/>
    <col min="2" max="2" width="54.140625" style="46" customWidth="1"/>
    <col min="3" max="3" width="20.42578125" style="47" customWidth="1"/>
    <col min="4" max="4" width="38.7109375" style="44" customWidth="1"/>
    <col min="5" max="5" width="18.42578125" style="47" customWidth="1"/>
    <col min="6" max="16384" width="14.42578125" style="44"/>
  </cols>
  <sheetData>
    <row r="1" spans="1:5" ht="30.75" customHeight="1" x14ac:dyDescent="0.25">
      <c r="A1" s="1" t="s">
        <v>188</v>
      </c>
      <c r="B1" s="1"/>
      <c r="C1" s="32"/>
      <c r="D1" s="2"/>
      <c r="E1" s="32"/>
    </row>
    <row r="2" spans="1:5" s="52" customFormat="1" ht="33" x14ac:dyDescent="0.25">
      <c r="A2" s="48" t="s">
        <v>182</v>
      </c>
      <c r="B2" s="49" t="s">
        <v>183</v>
      </c>
      <c r="C2" s="50" t="s">
        <v>0</v>
      </c>
      <c r="D2" s="51" t="s">
        <v>1</v>
      </c>
      <c r="E2" s="50" t="s">
        <v>184</v>
      </c>
    </row>
    <row r="3" spans="1:5" ht="87.75" customHeight="1" x14ac:dyDescent="0.25">
      <c r="A3" s="5" t="s">
        <v>2</v>
      </c>
      <c r="B3" s="5" t="s">
        <v>3</v>
      </c>
      <c r="C3" s="6">
        <v>180000</v>
      </c>
      <c r="D3" s="3" t="s">
        <v>4</v>
      </c>
      <c r="E3" s="6">
        <v>30000</v>
      </c>
    </row>
    <row r="4" spans="1:5" ht="69.75" customHeight="1" x14ac:dyDescent="0.25">
      <c r="A4" s="5" t="s">
        <v>5</v>
      </c>
      <c r="B4" s="5" t="s">
        <v>6</v>
      </c>
      <c r="C4" s="6">
        <v>2592</v>
      </c>
      <c r="D4" s="3" t="s">
        <v>7</v>
      </c>
      <c r="E4" s="6">
        <v>216</v>
      </c>
    </row>
    <row r="5" spans="1:5" ht="39.75" customHeight="1" x14ac:dyDescent="0.25">
      <c r="A5" s="5" t="s">
        <v>8</v>
      </c>
      <c r="B5" s="5" t="s">
        <v>9</v>
      </c>
      <c r="C5" s="6">
        <v>40660</v>
      </c>
      <c r="D5" s="3" t="s">
        <v>10</v>
      </c>
      <c r="E5" s="6">
        <f>3031.89+3033.39</f>
        <v>6065.28</v>
      </c>
    </row>
    <row r="6" spans="1:5" ht="39.75" customHeight="1" x14ac:dyDescent="0.25">
      <c r="A6" s="5" t="s">
        <v>11</v>
      </c>
      <c r="B6" s="5" t="s">
        <v>9</v>
      </c>
      <c r="C6" s="6">
        <v>21085</v>
      </c>
      <c r="D6" s="3" t="s">
        <v>10</v>
      </c>
      <c r="E6" s="6">
        <f>784.07+720.18</f>
        <v>1504.25</v>
      </c>
    </row>
    <row r="7" spans="1:5" ht="39.75" customHeight="1" x14ac:dyDescent="0.25">
      <c r="A7" s="23" t="s">
        <v>12</v>
      </c>
      <c r="B7" s="5" t="s">
        <v>13</v>
      </c>
      <c r="C7" s="33">
        <v>8404.19</v>
      </c>
      <c r="D7" s="3" t="s">
        <v>10</v>
      </c>
      <c r="E7" s="33">
        <f>60.92+302.94</f>
        <v>363.86</v>
      </c>
    </row>
    <row r="8" spans="1:5" ht="33" customHeight="1" x14ac:dyDescent="0.25">
      <c r="A8" s="5" t="s">
        <v>14</v>
      </c>
      <c r="B8" s="5" t="s">
        <v>15</v>
      </c>
      <c r="C8" s="6">
        <v>1172.43</v>
      </c>
      <c r="D8" s="3" t="s">
        <v>10</v>
      </c>
      <c r="E8" s="6">
        <f>99.58+89.94</f>
        <v>189.51999999999998</v>
      </c>
    </row>
    <row r="9" spans="1:5" ht="33" customHeight="1" x14ac:dyDescent="0.25">
      <c r="A9" s="5" t="s">
        <v>14</v>
      </c>
      <c r="B9" s="5" t="s">
        <v>15</v>
      </c>
      <c r="C9" s="6">
        <v>3397.08</v>
      </c>
      <c r="D9" s="3" t="s">
        <v>10</v>
      </c>
      <c r="E9" s="6">
        <f>288.51+260.59</f>
        <v>549.09999999999991</v>
      </c>
    </row>
    <row r="10" spans="1:5" ht="33" customHeight="1" x14ac:dyDescent="0.25">
      <c r="A10" s="10" t="s">
        <v>16</v>
      </c>
      <c r="B10" s="10" t="s">
        <v>17</v>
      </c>
      <c r="C10" s="34">
        <v>8370</v>
      </c>
      <c r="D10" s="4" t="s">
        <v>7</v>
      </c>
      <c r="E10" s="34">
        <v>350</v>
      </c>
    </row>
    <row r="11" spans="1:5" ht="47.25" customHeight="1" x14ac:dyDescent="0.25">
      <c r="A11" s="10" t="s">
        <v>18</v>
      </c>
      <c r="B11" s="10" t="s">
        <v>19</v>
      </c>
      <c r="C11" s="34">
        <v>3072</v>
      </c>
      <c r="D11" s="4" t="s">
        <v>7</v>
      </c>
      <c r="E11" s="34">
        <v>432</v>
      </c>
    </row>
    <row r="12" spans="1:5" ht="78.75" customHeight="1" x14ac:dyDescent="0.25">
      <c r="A12" s="20" t="s">
        <v>20</v>
      </c>
      <c r="B12" s="5" t="s">
        <v>21</v>
      </c>
      <c r="C12" s="6">
        <v>27000</v>
      </c>
      <c r="D12" s="3" t="s">
        <v>22</v>
      </c>
      <c r="E12" s="6">
        <v>2638</v>
      </c>
    </row>
    <row r="13" spans="1:5" ht="55.5" customHeight="1" x14ac:dyDescent="0.25">
      <c r="A13" s="9" t="s">
        <v>23</v>
      </c>
      <c r="B13" s="10" t="s">
        <v>24</v>
      </c>
      <c r="C13" s="6">
        <v>8000</v>
      </c>
      <c r="D13" s="3" t="s">
        <v>22</v>
      </c>
      <c r="E13" s="6">
        <v>8000</v>
      </c>
    </row>
    <row r="14" spans="1:5" ht="69" customHeight="1" x14ac:dyDescent="0.25">
      <c r="A14" s="5" t="s">
        <v>25</v>
      </c>
      <c r="B14" s="10" t="s">
        <v>26</v>
      </c>
      <c r="C14" s="6">
        <v>6500</v>
      </c>
      <c r="D14" s="3" t="s">
        <v>27</v>
      </c>
      <c r="E14" s="6">
        <v>991.2</v>
      </c>
    </row>
    <row r="15" spans="1:5" ht="41.25" customHeight="1" x14ac:dyDescent="0.25">
      <c r="A15" s="5" t="s">
        <v>28</v>
      </c>
      <c r="B15" s="5" t="s">
        <v>15</v>
      </c>
      <c r="C15" s="6">
        <v>33614.559999999998</v>
      </c>
      <c r="D15" s="3" t="s">
        <v>10</v>
      </c>
      <c r="E15" s="6">
        <f>2854.95+2578.66</f>
        <v>5433.61</v>
      </c>
    </row>
    <row r="16" spans="1:5" ht="108" customHeight="1" x14ac:dyDescent="0.25">
      <c r="A16" s="12" t="s">
        <v>29</v>
      </c>
      <c r="B16" s="5" t="s">
        <v>30</v>
      </c>
      <c r="C16" s="6">
        <v>60480</v>
      </c>
      <c r="D16" s="3" t="s">
        <v>22</v>
      </c>
      <c r="E16" s="6">
        <v>10080</v>
      </c>
    </row>
    <row r="17" spans="1:5" ht="66" customHeight="1" x14ac:dyDescent="0.25">
      <c r="A17" s="12" t="s">
        <v>31</v>
      </c>
      <c r="B17" s="5" t="s">
        <v>32</v>
      </c>
      <c r="C17" s="6">
        <v>392496</v>
      </c>
      <c r="D17" s="3" t="s">
        <v>27</v>
      </c>
      <c r="E17" s="6">
        <v>65416</v>
      </c>
    </row>
    <row r="18" spans="1:5" ht="52.5" customHeight="1" x14ac:dyDescent="0.25">
      <c r="A18" s="24" t="s">
        <v>33</v>
      </c>
      <c r="B18" s="5" t="s">
        <v>34</v>
      </c>
      <c r="C18" s="6">
        <v>51405</v>
      </c>
      <c r="D18" s="3" t="s">
        <v>35</v>
      </c>
      <c r="E18" s="6">
        <v>4727.3999999999996</v>
      </c>
    </row>
    <row r="19" spans="1:5" ht="21" hidden="1" customHeight="1" x14ac:dyDescent="0.25">
      <c r="A19" s="7"/>
      <c r="B19" s="5"/>
      <c r="C19" s="6"/>
      <c r="D19" s="3"/>
      <c r="E19" s="6"/>
    </row>
    <row r="20" spans="1:5" ht="37.5" customHeight="1" x14ac:dyDescent="0.25">
      <c r="A20" s="5" t="s">
        <v>36</v>
      </c>
      <c r="B20" s="5" t="s">
        <v>37</v>
      </c>
      <c r="C20" s="6">
        <v>4980</v>
      </c>
      <c r="D20" s="3" t="s">
        <v>10</v>
      </c>
      <c r="E20" s="6">
        <f>407.21+351.12</f>
        <v>758.32999999999993</v>
      </c>
    </row>
    <row r="21" spans="1:5" ht="52.5" customHeight="1" x14ac:dyDescent="0.25">
      <c r="A21" s="5" t="s">
        <v>38</v>
      </c>
      <c r="B21" s="45" t="s">
        <v>39</v>
      </c>
      <c r="C21" s="6">
        <v>5000</v>
      </c>
      <c r="D21" s="3" t="s">
        <v>40</v>
      </c>
      <c r="E21" s="6">
        <v>5000</v>
      </c>
    </row>
    <row r="22" spans="1:5" ht="45" x14ac:dyDescent="0.25">
      <c r="A22" s="5" t="s">
        <v>38</v>
      </c>
      <c r="B22" s="11" t="s">
        <v>41</v>
      </c>
      <c r="C22" s="6">
        <v>5000</v>
      </c>
      <c r="D22" s="3" t="s">
        <v>40</v>
      </c>
      <c r="E22" s="6">
        <v>96</v>
      </c>
    </row>
    <row r="23" spans="1:5" ht="47.25" customHeight="1" x14ac:dyDescent="0.25">
      <c r="A23" s="5" t="s">
        <v>42</v>
      </c>
      <c r="B23" s="5" t="s">
        <v>43</v>
      </c>
      <c r="C23" s="6">
        <v>198050</v>
      </c>
      <c r="D23" s="3" t="s">
        <v>10</v>
      </c>
      <c r="E23" s="6">
        <f>11287.34+16694.16</f>
        <v>27981.5</v>
      </c>
    </row>
    <row r="24" spans="1:5" ht="40.5" customHeight="1" x14ac:dyDescent="0.25">
      <c r="A24" s="23" t="s">
        <v>185</v>
      </c>
      <c r="B24" s="12" t="s">
        <v>44</v>
      </c>
      <c r="C24" s="6">
        <v>10604</v>
      </c>
      <c r="D24" s="3" t="s">
        <v>35</v>
      </c>
      <c r="E24" s="6">
        <v>10604</v>
      </c>
    </row>
    <row r="25" spans="1:5" ht="48.75" customHeight="1" x14ac:dyDescent="0.25">
      <c r="A25" s="5" t="s">
        <v>42</v>
      </c>
      <c r="B25" s="5" t="s">
        <v>43</v>
      </c>
      <c r="C25" s="6">
        <v>16776</v>
      </c>
      <c r="D25" s="3" t="s">
        <v>10</v>
      </c>
      <c r="E25" s="6">
        <f>12.43+69.07+128.26+712.54</f>
        <v>922.3</v>
      </c>
    </row>
    <row r="26" spans="1:5" ht="45" customHeight="1" x14ac:dyDescent="0.25">
      <c r="A26" s="5" t="s">
        <v>42</v>
      </c>
      <c r="B26" s="5" t="s">
        <v>43</v>
      </c>
      <c r="C26" s="6">
        <v>9786</v>
      </c>
      <c r="D26" s="3" t="s">
        <v>10</v>
      </c>
      <c r="E26" s="6">
        <f>429.82+765.57</f>
        <v>1195.3900000000001</v>
      </c>
    </row>
    <row r="27" spans="1:5" ht="45" x14ac:dyDescent="0.25">
      <c r="A27" s="7" t="s">
        <v>45</v>
      </c>
      <c r="B27" s="11" t="s">
        <v>46</v>
      </c>
      <c r="C27" s="6">
        <v>5000</v>
      </c>
      <c r="D27" s="3" t="s">
        <v>40</v>
      </c>
      <c r="E27" s="6">
        <v>405</v>
      </c>
    </row>
    <row r="28" spans="1:5" ht="58.5" customHeight="1" x14ac:dyDescent="0.25">
      <c r="A28" s="25" t="s">
        <v>47</v>
      </c>
      <c r="B28" s="11" t="s">
        <v>48</v>
      </c>
      <c r="C28" s="6">
        <v>15000</v>
      </c>
      <c r="D28" s="3" t="s">
        <v>40</v>
      </c>
      <c r="E28" s="6">
        <v>500</v>
      </c>
    </row>
    <row r="29" spans="1:5" ht="81" customHeight="1" x14ac:dyDescent="0.25">
      <c r="A29" s="12" t="s">
        <v>49</v>
      </c>
      <c r="B29" s="5" t="s">
        <v>50</v>
      </c>
      <c r="C29" s="6">
        <v>2000</v>
      </c>
      <c r="D29" s="3" t="s">
        <v>22</v>
      </c>
      <c r="E29" s="6">
        <v>2000</v>
      </c>
    </row>
    <row r="30" spans="1:5" ht="51" customHeight="1" x14ac:dyDescent="0.25">
      <c r="A30" s="5" t="s">
        <v>51</v>
      </c>
      <c r="B30" s="13" t="s">
        <v>52</v>
      </c>
      <c r="C30" s="6">
        <v>19101</v>
      </c>
      <c r="D30" s="3" t="s">
        <v>27</v>
      </c>
      <c r="E30" s="6">
        <v>19101</v>
      </c>
    </row>
    <row r="31" spans="1:5" ht="38.25" customHeight="1" x14ac:dyDescent="0.25">
      <c r="A31" s="17" t="s">
        <v>53</v>
      </c>
      <c r="B31" s="5" t="s">
        <v>54</v>
      </c>
      <c r="C31" s="6">
        <v>1248</v>
      </c>
      <c r="D31" s="3" t="s">
        <v>7</v>
      </c>
      <c r="E31" s="6">
        <v>0</v>
      </c>
    </row>
    <row r="32" spans="1:5" ht="43.5" customHeight="1" x14ac:dyDescent="0.25">
      <c r="A32" s="25" t="s">
        <v>33</v>
      </c>
      <c r="B32" s="13" t="s">
        <v>55</v>
      </c>
      <c r="C32" s="6">
        <v>575</v>
      </c>
      <c r="D32" s="3" t="s">
        <v>27</v>
      </c>
      <c r="E32" s="6">
        <v>103.5</v>
      </c>
    </row>
    <row r="33" spans="1:5" ht="42.75" customHeight="1" x14ac:dyDescent="0.25">
      <c r="A33" s="5" t="s">
        <v>56</v>
      </c>
      <c r="B33" s="14" t="s">
        <v>57</v>
      </c>
      <c r="C33" s="6">
        <v>267000</v>
      </c>
      <c r="D33" s="3" t="s">
        <v>35</v>
      </c>
      <c r="E33" s="6">
        <v>44500</v>
      </c>
    </row>
    <row r="34" spans="1:5" ht="50.25" customHeight="1" x14ac:dyDescent="0.25">
      <c r="A34" s="26" t="s">
        <v>58</v>
      </c>
      <c r="B34" s="15" t="s">
        <v>59</v>
      </c>
      <c r="C34" s="35">
        <v>1326</v>
      </c>
      <c r="D34" s="3" t="s">
        <v>7</v>
      </c>
      <c r="E34" s="35">
        <v>0</v>
      </c>
    </row>
    <row r="35" spans="1:5" ht="54" customHeight="1" x14ac:dyDescent="0.25">
      <c r="A35" s="5" t="s">
        <v>60</v>
      </c>
      <c r="B35" s="16" t="s">
        <v>61</v>
      </c>
      <c r="C35" s="6">
        <v>1420</v>
      </c>
      <c r="D35" s="3" t="s">
        <v>7</v>
      </c>
      <c r="E35" s="6">
        <v>120</v>
      </c>
    </row>
    <row r="36" spans="1:5" ht="60.75" customHeight="1" x14ac:dyDescent="0.25">
      <c r="A36" s="17" t="s">
        <v>53</v>
      </c>
      <c r="B36" s="17" t="s">
        <v>62</v>
      </c>
      <c r="C36" s="6">
        <v>225</v>
      </c>
      <c r="D36" s="3" t="s">
        <v>7</v>
      </c>
      <c r="E36" s="6">
        <v>0</v>
      </c>
    </row>
    <row r="37" spans="1:5" ht="60.75" customHeight="1" x14ac:dyDescent="0.25">
      <c r="A37" s="27" t="s">
        <v>63</v>
      </c>
      <c r="B37" s="17" t="s">
        <v>62</v>
      </c>
      <c r="C37" s="6">
        <v>5580</v>
      </c>
      <c r="D37" s="3" t="s">
        <v>7</v>
      </c>
      <c r="E37" s="6">
        <v>528</v>
      </c>
    </row>
    <row r="38" spans="1:5" ht="47.25" customHeight="1" x14ac:dyDescent="0.25">
      <c r="A38" s="17" t="s">
        <v>64</v>
      </c>
      <c r="B38" s="11" t="s">
        <v>65</v>
      </c>
      <c r="C38" s="6">
        <v>6992</v>
      </c>
      <c r="D38" s="3" t="s">
        <v>10</v>
      </c>
      <c r="E38" s="6">
        <f>786+162</f>
        <v>948</v>
      </c>
    </row>
    <row r="39" spans="1:5" ht="54.75" customHeight="1" x14ac:dyDescent="0.25">
      <c r="A39" s="17" t="s">
        <v>64</v>
      </c>
      <c r="B39" s="5" t="s">
        <v>66</v>
      </c>
      <c r="C39" s="6">
        <v>4856</v>
      </c>
      <c r="D39" s="3" t="s">
        <v>40</v>
      </c>
      <c r="E39" s="6">
        <v>424</v>
      </c>
    </row>
    <row r="40" spans="1:5" ht="48.75" customHeight="1" x14ac:dyDescent="0.25">
      <c r="A40" s="28" t="s">
        <v>67</v>
      </c>
      <c r="B40" s="5" t="s">
        <v>68</v>
      </c>
      <c r="C40" s="34">
        <v>9635</v>
      </c>
      <c r="D40" s="4" t="s">
        <v>7</v>
      </c>
      <c r="E40" s="34">
        <v>9635</v>
      </c>
    </row>
    <row r="41" spans="1:5" ht="50.25" customHeight="1" x14ac:dyDescent="0.25">
      <c r="A41" s="23" t="s">
        <v>69</v>
      </c>
      <c r="B41" s="5" t="s">
        <v>70</v>
      </c>
      <c r="C41" s="6">
        <v>2400</v>
      </c>
      <c r="D41" s="3" t="s">
        <v>7</v>
      </c>
      <c r="E41" s="6">
        <v>960</v>
      </c>
    </row>
    <row r="42" spans="1:5" ht="49.5" customHeight="1" x14ac:dyDescent="0.25">
      <c r="A42" s="20" t="s">
        <v>71</v>
      </c>
      <c r="B42" s="5" t="s">
        <v>72</v>
      </c>
      <c r="C42" s="6">
        <v>15000</v>
      </c>
      <c r="D42" s="3" t="s">
        <v>73</v>
      </c>
      <c r="E42" s="6">
        <v>1290.32</v>
      </c>
    </row>
    <row r="43" spans="1:5" ht="40.5" customHeight="1" x14ac:dyDescent="0.25">
      <c r="A43" s="20" t="s">
        <v>74</v>
      </c>
      <c r="B43" s="11" t="s">
        <v>75</v>
      </c>
      <c r="C43" s="6">
        <v>140000</v>
      </c>
      <c r="D43" s="3" t="s">
        <v>73</v>
      </c>
      <c r="E43" s="6">
        <v>20132.79</v>
      </c>
    </row>
    <row r="44" spans="1:5" ht="37.5" customHeight="1" x14ac:dyDescent="0.25">
      <c r="A44" s="20" t="s">
        <v>76</v>
      </c>
      <c r="B44" s="11" t="s">
        <v>77</v>
      </c>
      <c r="C44" s="6">
        <v>55537</v>
      </c>
      <c r="D44" s="3" t="s">
        <v>35</v>
      </c>
      <c r="E44" s="6">
        <v>4550</v>
      </c>
    </row>
    <row r="45" spans="1:5" ht="58.5" customHeight="1" x14ac:dyDescent="0.25">
      <c r="A45" s="20" t="s">
        <v>45</v>
      </c>
      <c r="B45" s="11" t="s">
        <v>78</v>
      </c>
      <c r="C45" s="6">
        <v>3550</v>
      </c>
      <c r="D45" s="3" t="s">
        <v>10</v>
      </c>
      <c r="E45" s="6">
        <f>112+522</f>
        <v>634</v>
      </c>
    </row>
    <row r="46" spans="1:5" ht="69.75" customHeight="1" x14ac:dyDescent="0.25">
      <c r="A46" s="5" t="s">
        <v>47</v>
      </c>
      <c r="B46" s="11" t="s">
        <v>79</v>
      </c>
      <c r="C46" s="6">
        <v>11120</v>
      </c>
      <c r="D46" s="3" t="s">
        <v>40</v>
      </c>
      <c r="E46" s="6">
        <v>339</v>
      </c>
    </row>
    <row r="47" spans="1:5" ht="60.75" customHeight="1" x14ac:dyDescent="0.25">
      <c r="A47" s="5" t="s">
        <v>47</v>
      </c>
      <c r="B47" s="11" t="s">
        <v>80</v>
      </c>
      <c r="C47" s="6">
        <v>3750</v>
      </c>
      <c r="D47" s="3" t="s">
        <v>40</v>
      </c>
      <c r="E47" s="6">
        <v>0</v>
      </c>
    </row>
    <row r="48" spans="1:5" ht="60.75" customHeight="1" x14ac:dyDescent="0.25">
      <c r="A48" s="18" t="s">
        <v>81</v>
      </c>
      <c r="B48" s="11" t="s">
        <v>82</v>
      </c>
      <c r="C48" s="6">
        <v>2440</v>
      </c>
      <c r="D48" s="3" t="s">
        <v>10</v>
      </c>
      <c r="E48" s="6">
        <v>155</v>
      </c>
    </row>
    <row r="49" spans="1:5" ht="55.5" customHeight="1" x14ac:dyDescent="0.25">
      <c r="A49" s="18" t="s">
        <v>81</v>
      </c>
      <c r="B49" s="5" t="s">
        <v>83</v>
      </c>
      <c r="C49" s="6">
        <v>10300</v>
      </c>
      <c r="D49" s="3" t="s">
        <v>40</v>
      </c>
      <c r="E49" s="6">
        <v>500</v>
      </c>
    </row>
    <row r="50" spans="1:5" ht="90.75" customHeight="1" x14ac:dyDescent="0.25">
      <c r="A50" s="5" t="s">
        <v>84</v>
      </c>
      <c r="B50" s="5" t="s">
        <v>85</v>
      </c>
      <c r="C50" s="6">
        <v>20250</v>
      </c>
      <c r="D50" s="3" t="s">
        <v>22</v>
      </c>
      <c r="E50" s="6">
        <v>1687.5</v>
      </c>
    </row>
    <row r="51" spans="1:5" ht="39" customHeight="1" x14ac:dyDescent="0.25">
      <c r="A51" s="5" t="s">
        <v>86</v>
      </c>
      <c r="B51" s="5" t="s">
        <v>87</v>
      </c>
      <c r="C51" s="6">
        <v>36900</v>
      </c>
      <c r="D51" s="3" t="s">
        <v>10</v>
      </c>
      <c r="E51" s="6">
        <f>0</f>
        <v>0</v>
      </c>
    </row>
    <row r="52" spans="1:5" ht="39" customHeight="1" x14ac:dyDescent="0.25">
      <c r="A52" s="5" t="s">
        <v>86</v>
      </c>
      <c r="B52" s="5" t="s">
        <v>88</v>
      </c>
      <c r="C52" s="6">
        <v>36000</v>
      </c>
      <c r="D52" s="3" t="s">
        <v>10</v>
      </c>
      <c r="E52" s="39">
        <v>0</v>
      </c>
    </row>
    <row r="53" spans="1:5" ht="39" customHeight="1" x14ac:dyDescent="0.25">
      <c r="A53" s="17" t="s">
        <v>89</v>
      </c>
      <c r="B53" s="5" t="s">
        <v>90</v>
      </c>
      <c r="C53" s="36">
        <v>7019.5</v>
      </c>
      <c r="D53" s="38" t="s">
        <v>10</v>
      </c>
      <c r="E53" s="43">
        <f>6950+69.5</f>
        <v>7019.5</v>
      </c>
    </row>
    <row r="54" spans="1:5" ht="75.75" customHeight="1" x14ac:dyDescent="0.25">
      <c r="A54" s="12" t="s">
        <v>91</v>
      </c>
      <c r="B54" s="12" t="s">
        <v>92</v>
      </c>
      <c r="C54" s="33">
        <v>24700</v>
      </c>
      <c r="D54" s="3" t="s">
        <v>22</v>
      </c>
      <c r="E54" s="42">
        <v>147.05000000000001</v>
      </c>
    </row>
    <row r="55" spans="1:5" ht="51.75" customHeight="1" x14ac:dyDescent="0.25">
      <c r="A55" s="7" t="s">
        <v>93</v>
      </c>
      <c r="B55" s="5" t="s">
        <v>94</v>
      </c>
      <c r="C55" s="6">
        <v>3897</v>
      </c>
      <c r="D55" s="3" t="s">
        <v>7</v>
      </c>
      <c r="E55" s="6">
        <v>3897</v>
      </c>
    </row>
    <row r="56" spans="1:5" ht="36" customHeight="1" x14ac:dyDescent="0.25">
      <c r="A56" s="7" t="s">
        <v>95</v>
      </c>
      <c r="B56" s="5" t="s">
        <v>68</v>
      </c>
      <c r="C56" s="6">
        <v>7245</v>
      </c>
      <c r="D56" s="3" t="s">
        <v>7</v>
      </c>
      <c r="E56" s="6">
        <v>7245</v>
      </c>
    </row>
    <row r="57" spans="1:5" ht="60.75" customHeight="1" x14ac:dyDescent="0.25">
      <c r="A57" s="5" t="s">
        <v>96</v>
      </c>
      <c r="B57" s="5" t="s">
        <v>97</v>
      </c>
      <c r="C57" s="6">
        <v>2125</v>
      </c>
      <c r="D57" s="3" t="s">
        <v>22</v>
      </c>
      <c r="E57" s="6">
        <v>2125</v>
      </c>
    </row>
    <row r="58" spans="1:5" ht="42" customHeight="1" x14ac:dyDescent="0.25">
      <c r="A58" s="7" t="s">
        <v>98</v>
      </c>
      <c r="B58" s="5" t="s">
        <v>99</v>
      </c>
      <c r="C58" s="6">
        <f>4817.75+89.25</f>
        <v>4907</v>
      </c>
      <c r="D58" s="3" t="s">
        <v>7</v>
      </c>
      <c r="E58" s="6">
        <v>738</v>
      </c>
    </row>
    <row r="59" spans="1:5" ht="36.75" customHeight="1" x14ac:dyDescent="0.25">
      <c r="A59" s="7" t="s">
        <v>100</v>
      </c>
      <c r="B59" s="5" t="s">
        <v>101</v>
      </c>
      <c r="C59" s="6">
        <v>10221</v>
      </c>
      <c r="D59" s="3" t="s">
        <v>35</v>
      </c>
      <c r="E59" s="6">
        <v>2246.9499999999998</v>
      </c>
    </row>
    <row r="60" spans="1:5" ht="42" customHeight="1" x14ac:dyDescent="0.25">
      <c r="A60" s="5" t="s">
        <v>102</v>
      </c>
      <c r="B60" s="5" t="s">
        <v>103</v>
      </c>
      <c r="C60" s="6">
        <v>2850</v>
      </c>
      <c r="D60" s="3" t="s">
        <v>7</v>
      </c>
      <c r="E60" s="6">
        <v>2850</v>
      </c>
    </row>
    <row r="61" spans="1:5" ht="42" customHeight="1" x14ac:dyDescent="0.25">
      <c r="A61" s="7" t="s">
        <v>104</v>
      </c>
      <c r="B61" s="18" t="s">
        <v>105</v>
      </c>
      <c r="C61" s="6">
        <v>2200</v>
      </c>
      <c r="D61" s="3" t="s">
        <v>7</v>
      </c>
      <c r="E61" s="6">
        <v>2200</v>
      </c>
    </row>
    <row r="62" spans="1:5" ht="44.25" customHeight="1" x14ac:dyDescent="0.25">
      <c r="A62" s="5" t="s">
        <v>106</v>
      </c>
      <c r="B62" s="5" t="s">
        <v>107</v>
      </c>
      <c r="C62" s="6">
        <v>2000</v>
      </c>
      <c r="D62" s="3" t="s">
        <v>7</v>
      </c>
      <c r="E62" s="6">
        <v>2000</v>
      </c>
    </row>
    <row r="63" spans="1:5" ht="55.5" customHeight="1" x14ac:dyDescent="0.25">
      <c r="A63" s="7" t="s">
        <v>108</v>
      </c>
      <c r="B63" s="5" t="s">
        <v>109</v>
      </c>
      <c r="C63" s="6">
        <v>7026.77</v>
      </c>
      <c r="D63" s="3" t="s">
        <v>7</v>
      </c>
      <c r="E63" s="6">
        <v>0</v>
      </c>
    </row>
    <row r="64" spans="1:5" ht="47.25" customHeight="1" x14ac:dyDescent="0.25">
      <c r="A64" s="5" t="s">
        <v>110</v>
      </c>
      <c r="B64" s="19" t="s">
        <v>111</v>
      </c>
      <c r="C64" s="6">
        <v>2725</v>
      </c>
      <c r="D64" s="3" t="s">
        <v>7</v>
      </c>
      <c r="E64" s="6">
        <v>2725</v>
      </c>
    </row>
    <row r="65" spans="1:5" ht="56.25" customHeight="1" x14ac:dyDescent="0.25">
      <c r="A65" s="7" t="s">
        <v>112</v>
      </c>
      <c r="B65" s="7" t="s">
        <v>111</v>
      </c>
      <c r="C65" s="6">
        <v>125</v>
      </c>
      <c r="D65" s="3" t="s">
        <v>7</v>
      </c>
      <c r="E65" s="6">
        <v>125</v>
      </c>
    </row>
    <row r="66" spans="1:5" ht="39.75" customHeight="1" x14ac:dyDescent="0.25">
      <c r="A66" s="7" t="s">
        <v>113</v>
      </c>
      <c r="B66" s="5" t="s">
        <v>114</v>
      </c>
      <c r="C66" s="6">
        <v>11806.73</v>
      </c>
      <c r="D66" s="3" t="s">
        <v>115</v>
      </c>
      <c r="E66" s="6">
        <v>0</v>
      </c>
    </row>
    <row r="67" spans="1:5" ht="54.75" customHeight="1" x14ac:dyDescent="0.25">
      <c r="A67" s="7" t="s">
        <v>116</v>
      </c>
      <c r="B67" s="5" t="s">
        <v>117</v>
      </c>
      <c r="C67" s="6">
        <v>2355</v>
      </c>
      <c r="D67" s="3" t="s">
        <v>7</v>
      </c>
      <c r="E67" s="6">
        <v>2355</v>
      </c>
    </row>
    <row r="68" spans="1:5" ht="45.75" customHeight="1" x14ac:dyDescent="0.25">
      <c r="A68" s="5" t="s">
        <v>187</v>
      </c>
      <c r="B68" s="5" t="s">
        <v>114</v>
      </c>
      <c r="C68" s="6">
        <v>6000</v>
      </c>
      <c r="D68" s="3" t="s">
        <v>115</v>
      </c>
      <c r="E68" s="6">
        <v>6000</v>
      </c>
    </row>
    <row r="69" spans="1:5" ht="43.5" customHeight="1" x14ac:dyDescent="0.25">
      <c r="A69" s="18" t="s">
        <v>118</v>
      </c>
      <c r="B69" s="8" t="s">
        <v>119</v>
      </c>
      <c r="C69" s="6">
        <v>13450</v>
      </c>
      <c r="D69" s="3" t="s">
        <v>35</v>
      </c>
      <c r="E69" s="6">
        <v>2900</v>
      </c>
    </row>
    <row r="70" spans="1:5" ht="30.75" customHeight="1" x14ac:dyDescent="0.25">
      <c r="A70" s="18" t="s">
        <v>120</v>
      </c>
      <c r="B70" s="5" t="s">
        <v>121</v>
      </c>
      <c r="C70" s="6">
        <v>1006.5</v>
      </c>
      <c r="D70" s="3" t="s">
        <v>7</v>
      </c>
      <c r="E70" s="6">
        <v>1006.5</v>
      </c>
    </row>
    <row r="71" spans="1:5" ht="36" customHeight="1" x14ac:dyDescent="0.25">
      <c r="A71" s="5" t="s">
        <v>122</v>
      </c>
      <c r="B71" s="20" t="s">
        <v>123</v>
      </c>
      <c r="C71" s="6">
        <v>9450</v>
      </c>
      <c r="D71" s="3" t="s">
        <v>115</v>
      </c>
      <c r="E71" s="6">
        <v>9450</v>
      </c>
    </row>
    <row r="72" spans="1:5" ht="38.25" customHeight="1" x14ac:dyDescent="0.25">
      <c r="A72" s="5" t="s">
        <v>124</v>
      </c>
      <c r="B72" s="20" t="s">
        <v>123</v>
      </c>
      <c r="C72" s="6">
        <v>4200</v>
      </c>
      <c r="D72" s="3" t="s">
        <v>115</v>
      </c>
      <c r="E72" s="6">
        <v>4200</v>
      </c>
    </row>
    <row r="73" spans="1:5" ht="39.75" customHeight="1" x14ac:dyDescent="0.25">
      <c r="A73" s="7" t="s">
        <v>126</v>
      </c>
      <c r="B73" s="5" t="s">
        <v>127</v>
      </c>
      <c r="C73" s="6">
        <v>533.20000000000005</v>
      </c>
      <c r="D73" s="3" t="s">
        <v>10</v>
      </c>
      <c r="E73" s="6">
        <v>0</v>
      </c>
    </row>
    <row r="74" spans="1:5" ht="39.75" customHeight="1" x14ac:dyDescent="0.25">
      <c r="A74" s="7" t="s">
        <v>126</v>
      </c>
      <c r="B74" s="5" t="s">
        <v>128</v>
      </c>
      <c r="C74" s="6">
        <v>4692</v>
      </c>
      <c r="D74" s="3" t="s">
        <v>10</v>
      </c>
      <c r="E74" s="6">
        <v>0</v>
      </c>
    </row>
    <row r="75" spans="1:5" ht="56.25" customHeight="1" x14ac:dyDescent="0.25">
      <c r="A75" s="5" t="s">
        <v>129</v>
      </c>
      <c r="B75" s="5" t="s">
        <v>125</v>
      </c>
      <c r="C75" s="6">
        <v>18900</v>
      </c>
      <c r="D75" s="3" t="s">
        <v>22</v>
      </c>
      <c r="E75" s="6">
        <v>0</v>
      </c>
    </row>
    <row r="76" spans="1:5" ht="41.25" customHeight="1" x14ac:dyDescent="0.25">
      <c r="A76" s="7" t="s">
        <v>126</v>
      </c>
      <c r="B76" s="5" t="s">
        <v>130</v>
      </c>
      <c r="C76" s="6">
        <v>604</v>
      </c>
      <c r="D76" s="3" t="s">
        <v>10</v>
      </c>
      <c r="E76" s="6">
        <v>0</v>
      </c>
    </row>
    <row r="77" spans="1:5" ht="41.25" customHeight="1" x14ac:dyDescent="0.25">
      <c r="A77" s="7" t="s">
        <v>126</v>
      </c>
      <c r="B77" s="5" t="s">
        <v>131</v>
      </c>
      <c r="C77" s="6">
        <v>944</v>
      </c>
      <c r="D77" s="3" t="s">
        <v>10</v>
      </c>
      <c r="E77" s="6">
        <v>0</v>
      </c>
    </row>
    <row r="78" spans="1:5" ht="38.25" customHeight="1" x14ac:dyDescent="0.25">
      <c r="A78" s="7" t="s">
        <v>132</v>
      </c>
      <c r="B78" s="8" t="s">
        <v>133</v>
      </c>
      <c r="C78" s="6">
        <v>747</v>
      </c>
      <c r="D78" s="3" t="s">
        <v>7</v>
      </c>
      <c r="E78" s="6">
        <v>747</v>
      </c>
    </row>
    <row r="79" spans="1:5" ht="53.25" customHeight="1" x14ac:dyDescent="0.25">
      <c r="A79" s="17" t="s">
        <v>134</v>
      </c>
      <c r="B79" s="5" t="s">
        <v>135</v>
      </c>
      <c r="C79" s="6">
        <v>50</v>
      </c>
      <c r="D79" s="3" t="s">
        <v>136</v>
      </c>
      <c r="E79" s="6">
        <v>50</v>
      </c>
    </row>
    <row r="80" spans="1:5" ht="57" customHeight="1" x14ac:dyDescent="0.25">
      <c r="A80" s="7" t="s">
        <v>137</v>
      </c>
      <c r="B80" s="5" t="s">
        <v>138</v>
      </c>
      <c r="C80" s="6">
        <v>136.80000000000001</v>
      </c>
      <c r="D80" s="3" t="s">
        <v>7</v>
      </c>
      <c r="E80" s="6">
        <v>136.80000000000001</v>
      </c>
    </row>
    <row r="81" spans="1:5" ht="31.5" customHeight="1" x14ac:dyDescent="0.25">
      <c r="A81" s="29" t="s">
        <v>139</v>
      </c>
      <c r="B81" s="5" t="s">
        <v>138</v>
      </c>
      <c r="C81" s="6">
        <v>235</v>
      </c>
      <c r="D81" s="3" t="s">
        <v>7</v>
      </c>
      <c r="E81" s="6">
        <v>235</v>
      </c>
    </row>
    <row r="82" spans="1:5" ht="40.5" customHeight="1" x14ac:dyDescent="0.25">
      <c r="A82" s="7" t="s">
        <v>140</v>
      </c>
      <c r="B82" s="5" t="s">
        <v>138</v>
      </c>
      <c r="C82" s="6">
        <v>202.6</v>
      </c>
      <c r="D82" s="3" t="s">
        <v>7</v>
      </c>
      <c r="E82" s="6">
        <v>202.6</v>
      </c>
    </row>
    <row r="83" spans="1:5" ht="45.75" customHeight="1" x14ac:dyDescent="0.25">
      <c r="A83" s="21" t="s">
        <v>141</v>
      </c>
      <c r="B83" s="5" t="s">
        <v>142</v>
      </c>
      <c r="C83" s="6">
        <v>1062.5</v>
      </c>
      <c r="D83" s="3" t="s">
        <v>7</v>
      </c>
      <c r="E83" s="6">
        <v>1062.5</v>
      </c>
    </row>
    <row r="84" spans="1:5" ht="48.75" customHeight="1" x14ac:dyDescent="0.25">
      <c r="A84" s="7" t="s">
        <v>143</v>
      </c>
      <c r="B84" s="5" t="s">
        <v>144</v>
      </c>
      <c r="C84" s="6">
        <v>425</v>
      </c>
      <c r="D84" s="3" t="s">
        <v>115</v>
      </c>
      <c r="E84" s="6">
        <v>425</v>
      </c>
    </row>
    <row r="85" spans="1:5" ht="49.5" customHeight="1" x14ac:dyDescent="0.25">
      <c r="A85" s="5" t="s">
        <v>145</v>
      </c>
      <c r="B85" s="5" t="s">
        <v>146</v>
      </c>
      <c r="C85" s="6">
        <v>8040</v>
      </c>
      <c r="D85" s="3" t="s">
        <v>35</v>
      </c>
      <c r="E85" s="6">
        <v>8040</v>
      </c>
    </row>
    <row r="86" spans="1:5" ht="39.75" customHeight="1" x14ac:dyDescent="0.25">
      <c r="A86" s="5" t="s">
        <v>187</v>
      </c>
      <c r="B86" s="21" t="s">
        <v>114</v>
      </c>
      <c r="C86" s="6">
        <v>16120</v>
      </c>
      <c r="D86" s="3" t="s">
        <v>115</v>
      </c>
      <c r="E86" s="6">
        <v>16120</v>
      </c>
    </row>
    <row r="87" spans="1:5" ht="45" customHeight="1" x14ac:dyDescent="0.25">
      <c r="A87" s="23" t="s">
        <v>147</v>
      </c>
      <c r="B87" s="5" t="s">
        <v>148</v>
      </c>
      <c r="C87" s="6">
        <v>340</v>
      </c>
      <c r="D87" s="3" t="s">
        <v>7</v>
      </c>
      <c r="E87" s="6">
        <v>0</v>
      </c>
    </row>
    <row r="88" spans="1:5" ht="51.75" customHeight="1" x14ac:dyDescent="0.25">
      <c r="A88" s="25" t="s">
        <v>149</v>
      </c>
      <c r="B88" s="22" t="s">
        <v>150</v>
      </c>
      <c r="C88" s="6">
        <v>4900</v>
      </c>
      <c r="D88" s="3" t="s">
        <v>7</v>
      </c>
      <c r="E88" s="6">
        <v>0</v>
      </c>
    </row>
    <row r="89" spans="1:5" ht="42" customHeight="1" x14ac:dyDescent="0.25">
      <c r="A89" s="7" t="s">
        <v>151</v>
      </c>
      <c r="B89" s="5" t="s">
        <v>152</v>
      </c>
      <c r="C89" s="6">
        <v>70480</v>
      </c>
      <c r="D89" s="3" t="s">
        <v>35</v>
      </c>
      <c r="E89" s="6">
        <v>0</v>
      </c>
    </row>
    <row r="90" spans="1:5" ht="68.25" customHeight="1" x14ac:dyDescent="0.25">
      <c r="A90" s="5" t="s">
        <v>81</v>
      </c>
      <c r="B90" s="5" t="s">
        <v>153</v>
      </c>
      <c r="C90" s="6">
        <v>2000</v>
      </c>
      <c r="D90" s="3" t="s">
        <v>40</v>
      </c>
      <c r="E90" s="6">
        <v>0</v>
      </c>
    </row>
    <row r="91" spans="1:5" ht="60.75" customHeight="1" x14ac:dyDescent="0.25">
      <c r="A91" s="5" t="s">
        <v>81</v>
      </c>
      <c r="B91" s="5" t="s">
        <v>154</v>
      </c>
      <c r="C91" s="6">
        <v>12000</v>
      </c>
      <c r="D91" s="3" t="s">
        <v>40</v>
      </c>
      <c r="E91" s="6">
        <v>0</v>
      </c>
    </row>
    <row r="92" spans="1:5" ht="51" customHeight="1" x14ac:dyDescent="0.25">
      <c r="A92" s="22" t="s">
        <v>155</v>
      </c>
      <c r="B92" s="5" t="s">
        <v>156</v>
      </c>
      <c r="C92" s="6">
        <v>1980</v>
      </c>
      <c r="D92" s="3" t="s">
        <v>7</v>
      </c>
      <c r="E92" s="6">
        <v>0</v>
      </c>
    </row>
    <row r="93" spans="1:5" ht="44.25" customHeight="1" x14ac:dyDescent="0.25">
      <c r="A93" s="5" t="s">
        <v>187</v>
      </c>
      <c r="B93" s="5" t="s">
        <v>114</v>
      </c>
      <c r="C93" s="6">
        <v>6600</v>
      </c>
      <c r="D93" s="3" t="s">
        <v>115</v>
      </c>
      <c r="E93" s="6">
        <v>6600</v>
      </c>
    </row>
    <row r="94" spans="1:5" ht="46.5" customHeight="1" x14ac:dyDescent="0.25">
      <c r="A94" s="7" t="s">
        <v>157</v>
      </c>
      <c r="B94" s="7" t="s">
        <v>158</v>
      </c>
      <c r="C94" s="6">
        <v>1920</v>
      </c>
      <c r="D94" s="3" t="s">
        <v>7</v>
      </c>
      <c r="E94" s="6">
        <v>0</v>
      </c>
    </row>
    <row r="95" spans="1:5" ht="49.5" customHeight="1" x14ac:dyDescent="0.25">
      <c r="A95" s="17" t="s">
        <v>159</v>
      </c>
      <c r="B95" s="5" t="s">
        <v>160</v>
      </c>
      <c r="C95" s="6">
        <v>652</v>
      </c>
      <c r="D95" s="3" t="s">
        <v>115</v>
      </c>
      <c r="E95" s="6">
        <v>0</v>
      </c>
    </row>
    <row r="96" spans="1:5" ht="53.25" customHeight="1" x14ac:dyDescent="0.25">
      <c r="A96" s="23" t="s">
        <v>161</v>
      </c>
      <c r="B96" s="5" t="s">
        <v>162</v>
      </c>
      <c r="C96" s="6">
        <v>6420</v>
      </c>
      <c r="D96" s="3" t="s">
        <v>7</v>
      </c>
      <c r="E96" s="6">
        <v>0</v>
      </c>
    </row>
    <row r="97" spans="1:5" ht="33.75" customHeight="1" x14ac:dyDescent="0.25">
      <c r="A97" s="7" t="s">
        <v>163</v>
      </c>
      <c r="B97" s="5" t="s">
        <v>164</v>
      </c>
      <c r="C97" s="6">
        <v>7670</v>
      </c>
      <c r="D97" s="3" t="s">
        <v>35</v>
      </c>
      <c r="E97" s="39">
        <v>4020</v>
      </c>
    </row>
    <row r="98" spans="1:5" ht="48.75" customHeight="1" x14ac:dyDescent="0.25">
      <c r="A98" s="30" t="s">
        <v>165</v>
      </c>
      <c r="B98" s="5" t="s">
        <v>166</v>
      </c>
      <c r="C98" s="37">
        <v>310</v>
      </c>
      <c r="D98" s="38" t="s">
        <v>7</v>
      </c>
      <c r="E98" s="41">
        <v>0</v>
      </c>
    </row>
    <row r="99" spans="1:5" ht="60" customHeight="1" x14ac:dyDescent="0.25">
      <c r="A99" s="23" t="s">
        <v>167</v>
      </c>
      <c r="B99" s="5" t="s">
        <v>168</v>
      </c>
      <c r="C99" s="6">
        <v>165</v>
      </c>
      <c r="D99" s="3" t="s">
        <v>7</v>
      </c>
      <c r="E99" s="40">
        <v>0</v>
      </c>
    </row>
    <row r="100" spans="1:5" ht="49.5" customHeight="1" x14ac:dyDescent="0.25">
      <c r="A100" s="7" t="s">
        <v>169</v>
      </c>
      <c r="B100" s="7" t="s">
        <v>170</v>
      </c>
      <c r="C100" s="6">
        <v>1372.05</v>
      </c>
      <c r="D100" s="3" t="s">
        <v>7</v>
      </c>
      <c r="E100" s="6">
        <v>0</v>
      </c>
    </row>
    <row r="101" spans="1:5" ht="57" customHeight="1" x14ac:dyDescent="0.25">
      <c r="A101" s="31" t="s">
        <v>171</v>
      </c>
      <c r="B101" s="8" t="s">
        <v>172</v>
      </c>
      <c r="C101" s="33">
        <v>6890</v>
      </c>
      <c r="D101" s="3" t="s">
        <v>35</v>
      </c>
      <c r="E101" s="33">
        <v>0</v>
      </c>
    </row>
    <row r="102" spans="1:5" ht="57.75" customHeight="1" x14ac:dyDescent="0.25">
      <c r="A102" s="22" t="s">
        <v>173</v>
      </c>
      <c r="B102" s="5" t="s">
        <v>125</v>
      </c>
      <c r="C102" s="6">
        <v>3500</v>
      </c>
      <c r="D102" s="3" t="s">
        <v>22</v>
      </c>
      <c r="E102" s="6">
        <v>0</v>
      </c>
    </row>
    <row r="103" spans="1:5" ht="41.25" customHeight="1" x14ac:dyDescent="0.25">
      <c r="A103" s="7" t="s">
        <v>174</v>
      </c>
      <c r="B103" s="5" t="s">
        <v>175</v>
      </c>
      <c r="C103" s="6">
        <v>1260</v>
      </c>
      <c r="D103" s="3" t="s">
        <v>7</v>
      </c>
      <c r="E103" s="6">
        <v>0</v>
      </c>
    </row>
    <row r="104" spans="1:5" ht="37.5" customHeight="1" x14ac:dyDescent="0.25">
      <c r="A104" s="27" t="s">
        <v>176</v>
      </c>
      <c r="B104" s="5" t="s">
        <v>177</v>
      </c>
      <c r="C104" s="6">
        <v>279.2</v>
      </c>
      <c r="D104" s="3" t="s">
        <v>7</v>
      </c>
      <c r="E104" s="6">
        <v>0</v>
      </c>
    </row>
    <row r="105" spans="1:5" ht="46.5" customHeight="1" x14ac:dyDescent="0.25">
      <c r="A105" s="17" t="s">
        <v>178</v>
      </c>
      <c r="B105" s="5" t="s">
        <v>158</v>
      </c>
      <c r="C105" s="6">
        <v>30</v>
      </c>
      <c r="D105" s="3" t="s">
        <v>7</v>
      </c>
      <c r="E105" s="6">
        <v>0</v>
      </c>
    </row>
    <row r="106" spans="1:5" ht="61.5" customHeight="1" x14ac:dyDescent="0.25">
      <c r="A106" s="5" t="s">
        <v>186</v>
      </c>
      <c r="B106" s="5" t="s">
        <v>179</v>
      </c>
      <c r="C106" s="6">
        <v>1800</v>
      </c>
      <c r="D106" s="3" t="s">
        <v>40</v>
      </c>
      <c r="E106" s="6">
        <v>0</v>
      </c>
    </row>
    <row r="107" spans="1:5" ht="43.5" customHeight="1" x14ac:dyDescent="0.25">
      <c r="A107" s="7" t="s">
        <v>180</v>
      </c>
      <c r="B107" s="7" t="s">
        <v>181</v>
      </c>
      <c r="C107" s="6">
        <v>180</v>
      </c>
      <c r="D107" s="3" t="s">
        <v>7</v>
      </c>
      <c r="E107" s="6">
        <v>0</v>
      </c>
    </row>
  </sheetData>
  <sheetProtection algorithmName="SHA-512" hashValue="Sg9UkRgDVU337dY19rbmJ/yog9xP3xZEQ4+r3yRzb0jMdkuCya/w4e3JazzCmUE6Eykz4naQV5fjL4YzgReqJQ==" saltValue="TA9X3Mi+TKbbcYK/BSg+/w==" spinCount="100000" sheet="1" objects="1" scenarios="1"/>
  <dataValidations count="2">
    <dataValidation type="list" allowBlank="1" showErrorMessage="1" sqref="D40 D57:D58 D2:D3" xr:uid="{00000000-0002-0000-0000-000000000000}">
      <formula1>"შესყიდვის საშუალება,ელ.ტენდერი,კონსოლიდირებული ტენდერი,გამარტივებული შესყიდვა-ნორმატიული აქტით დადგენილი გადასახდელები,გამარტივებული შესყიდვა-ზღვრების შესაბამისად,გამარტივებული შესყიდვა-ექსკლუზივი,არაშესყიდვა,ელ.ტენდერი პრეისკურანტით,გამარტივებული შესყიდვ"&amp;"ა-განსაზღვრული წლოვანების ავტოსატრანსპორტო საშუალებები,გამარტივებული შესყიდვა-გადაუდებელი,გამარტივებული შესყიდვა-წარმომადგენლობითი ხარჯები,გამარტივებული შესყიდვა-დაყოფა რაციონალურობის პრინციპით,ელ ტენდერი მრავალწლიანი,გამარტივებული შესყიდვა-სახელმწიფოებრი"&amp;"ვი და საზოგადოებრივი მნიშვნელობის ღონისძიება"</formula1>
    </dataValidation>
    <dataValidation type="list" allowBlank="1" showErrorMessage="1" sqref="D4:D39 D41:D56 D59:D107" xr:uid="{00000000-0002-0000-0000-000005000000}">
      <formula1>#REF!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ხელშეკრულებები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 Bochorishvili</dc:creator>
  <cp:lastModifiedBy>Natia Lomtadze</cp:lastModifiedBy>
  <dcterms:created xsi:type="dcterms:W3CDTF">2015-06-05T18:17:20Z</dcterms:created>
  <dcterms:modified xsi:type="dcterms:W3CDTF">2025-04-10T14:53:34Z</dcterms:modified>
</cp:coreProperties>
</file>